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17.xml" ContentType="application/vnd.openxmlformats-officedocument.drawingml.chartshapes+xml"/>
  <Override PartName="/xl/drawings/drawing18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0" windowWidth="9645" windowHeight="6165" tabRatio="720" activeTab="8"/>
  </bookViews>
  <sheets>
    <sheet name="ตร1" sheetId="6" r:id="rId1"/>
    <sheet name="รูป2ตร2,3" sheetId="13" r:id="rId2"/>
    <sheet name="ตร4" sheetId="15" r:id="rId3"/>
    <sheet name="ตร5" sheetId="12" r:id="rId4"/>
    <sheet name="รูป4" sheetId="24" r:id="rId5"/>
    <sheet name="ตร6" sheetId="8" r:id="rId6"/>
    <sheet name="ตร7" sheetId="21" r:id="rId7"/>
    <sheet name="ตร8" sheetId="22" r:id="rId8"/>
    <sheet name="ตร9" sheetId="25" r:id="rId9"/>
    <sheet name="ตร10" sheetId="26" r:id="rId10"/>
    <sheet name="ตร11" sheetId="2" r:id="rId11"/>
    <sheet name="ตร12" sheetId="16" r:id="rId12"/>
    <sheet name="ตร13" sheetId="17" r:id="rId13"/>
    <sheet name="ตร14" sheetId="18" r:id="rId14"/>
    <sheet name="ตร15" sheetId="19" r:id="rId15"/>
    <sheet name="คั่นหน้า" sheetId="20" r:id="rId16"/>
  </sheets>
  <calcPr calcId="124519"/>
  <fileRecoveryPr repairLoad="1"/>
</workbook>
</file>

<file path=xl/calcChain.xml><?xml version="1.0" encoding="utf-8"?>
<calcChain xmlns="http://schemas.openxmlformats.org/spreadsheetml/2006/main">
  <c r="B39" i="12"/>
  <c r="B56" i="21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28"/>
  <c r="E5" i="26"/>
  <c r="E6"/>
  <c r="E7"/>
  <c r="E8"/>
  <c r="E9"/>
  <c r="E10"/>
  <c r="E11"/>
  <c r="E12"/>
  <c r="E13"/>
  <c r="E4"/>
  <c r="E5" i="25"/>
  <c r="E6"/>
  <c r="E7"/>
  <c r="E8"/>
  <c r="E9"/>
  <c r="E10"/>
  <c r="E11"/>
  <c r="E12"/>
  <c r="E13"/>
  <c r="E4"/>
  <c r="M61" i="22"/>
  <c r="D61"/>
  <c r="E61"/>
  <c r="F61"/>
  <c r="G61"/>
  <c r="H61"/>
  <c r="I61"/>
  <c r="J61"/>
  <c r="K61"/>
  <c r="L61"/>
  <c r="N61"/>
  <c r="B34"/>
  <c r="C5" i="8" l="1"/>
  <c r="C6"/>
  <c r="C7"/>
  <c r="C8"/>
  <c r="C9"/>
  <c r="C10"/>
  <c r="C4"/>
  <c r="C5" i="12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38"/>
  <c r="C27"/>
  <c r="C28"/>
  <c r="C29"/>
  <c r="C30"/>
  <c r="C31"/>
  <c r="C32"/>
  <c r="C33"/>
  <c r="C34"/>
  <c r="C35"/>
  <c r="C36"/>
  <c r="C37"/>
  <c r="C4"/>
  <c r="C5" i="15"/>
  <c r="C6"/>
  <c r="C7"/>
  <c r="C8"/>
  <c r="C9"/>
  <c r="C10"/>
  <c r="C11"/>
  <c r="C12"/>
  <c r="C13"/>
  <c r="C14"/>
  <c r="C15"/>
  <c r="C4"/>
  <c r="D27" i="13"/>
  <c r="D28"/>
  <c r="D29"/>
  <c r="D26"/>
  <c r="G6" i="6"/>
  <c r="G7"/>
  <c r="G8"/>
  <c r="G9"/>
  <c r="G10"/>
  <c r="G11"/>
  <c r="G12"/>
  <c r="G13"/>
  <c r="G14"/>
  <c r="G5"/>
  <c r="E6"/>
  <c r="E7"/>
  <c r="E8"/>
  <c r="E9"/>
  <c r="E10"/>
  <c r="E11"/>
  <c r="E12"/>
  <c r="E13"/>
  <c r="E14"/>
  <c r="E5"/>
  <c r="C6"/>
  <c r="C7"/>
  <c r="C8"/>
  <c r="C9"/>
  <c r="C10"/>
  <c r="C11"/>
  <c r="C12"/>
  <c r="C13"/>
  <c r="C14"/>
  <c r="C5"/>
  <c r="C57" i="21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B57"/>
  <c r="P61" i="22"/>
  <c r="Q61"/>
  <c r="R61"/>
  <c r="S61"/>
  <c r="T61"/>
  <c r="U61"/>
  <c r="C61"/>
  <c r="O61"/>
  <c r="E5" i="2"/>
  <c r="E6"/>
  <c r="E7"/>
  <c r="E8"/>
  <c r="E9"/>
  <c r="E10"/>
  <c r="E11"/>
  <c r="E12"/>
  <c r="E13"/>
  <c r="E14"/>
  <c r="E4"/>
  <c r="H4" i="19"/>
  <c r="H5"/>
  <c r="H6"/>
  <c r="H7"/>
  <c r="H8"/>
  <c r="H9"/>
  <c r="I4"/>
  <c r="I5"/>
  <c r="I6"/>
  <c r="I7"/>
  <c r="I8"/>
  <c r="I9"/>
  <c r="I3"/>
  <c r="H3"/>
  <c r="D8"/>
  <c r="D5"/>
  <c r="D6"/>
  <c r="D7"/>
  <c r="D9"/>
  <c r="D10"/>
  <c r="D4"/>
  <c r="C5" i="18"/>
  <c r="C6"/>
  <c r="C4"/>
  <c r="H17" i="17"/>
  <c r="E7"/>
  <c r="E8"/>
  <c r="E9"/>
  <c r="E10"/>
  <c r="E11"/>
  <c r="E12"/>
  <c r="E13"/>
  <c r="E14"/>
  <c r="E15"/>
  <c r="E16"/>
  <c r="E6"/>
  <c r="G16"/>
  <c r="H16"/>
  <c r="H9"/>
  <c r="H7"/>
  <c r="H8"/>
  <c r="H11"/>
  <c r="H10"/>
  <c r="H12"/>
  <c r="H13"/>
  <c r="H14"/>
  <c r="H15"/>
  <c r="H6"/>
  <c r="G9"/>
  <c r="G7"/>
  <c r="G8"/>
  <c r="G11"/>
  <c r="G10"/>
  <c r="G12"/>
  <c r="G13"/>
  <c r="G14"/>
  <c r="G15"/>
  <c r="G6"/>
  <c r="C7" i="16"/>
  <c r="C6"/>
  <c r="C5"/>
  <c r="C4"/>
  <c r="B8"/>
  <c r="I4" i="25"/>
  <c r="I5"/>
  <c r="I6"/>
  <c r="I7"/>
  <c r="I8"/>
  <c r="I9"/>
  <c r="I10"/>
  <c r="I11"/>
  <c r="I12"/>
  <c r="I3"/>
  <c r="H4"/>
  <c r="H5"/>
  <c r="H6"/>
  <c r="H7"/>
  <c r="H8"/>
  <c r="H9"/>
  <c r="H10"/>
  <c r="H11"/>
  <c r="H12"/>
  <c r="H3"/>
  <c r="H12" i="26"/>
  <c r="G12"/>
  <c r="H11"/>
  <c r="G11"/>
  <c r="H10"/>
  <c r="G10"/>
  <c r="H9"/>
  <c r="G9"/>
  <c r="H8"/>
  <c r="G8"/>
  <c r="H7"/>
  <c r="G7"/>
  <c r="H6"/>
  <c r="G6"/>
  <c r="H5"/>
  <c r="G5"/>
  <c r="H4"/>
  <c r="G4"/>
  <c r="H3"/>
  <c r="H13" s="1"/>
  <c r="G3"/>
  <c r="D30" i="13"/>
  <c r="C30"/>
  <c r="M6" i="6"/>
  <c r="M7"/>
  <c r="M8"/>
  <c r="M9"/>
  <c r="M10"/>
  <c r="M11"/>
  <c r="M12"/>
  <c r="M13"/>
  <c r="M14"/>
  <c r="M5"/>
  <c r="L6"/>
  <c r="L7"/>
  <c r="L8"/>
  <c r="L9"/>
  <c r="L10"/>
  <c r="L11"/>
  <c r="L12"/>
  <c r="L13"/>
  <c r="L14"/>
  <c r="L5"/>
  <c r="E15"/>
  <c r="D15"/>
  <c r="F15"/>
  <c r="B15"/>
  <c r="G15"/>
  <c r="I7" i="2"/>
  <c r="I8"/>
  <c r="I9"/>
  <c r="H7"/>
  <c r="H8"/>
  <c r="H9"/>
  <c r="I13"/>
  <c r="I3"/>
  <c r="I4"/>
  <c r="I5"/>
  <c r="I6"/>
  <c r="I10"/>
  <c r="I11"/>
  <c r="I12"/>
  <c r="H4"/>
  <c r="H5"/>
  <c r="H6"/>
  <c r="H10"/>
  <c r="H11"/>
  <c r="H12"/>
  <c r="H13"/>
  <c r="H3"/>
  <c r="L16" i="6"/>
  <c r="M16"/>
  <c r="B7" i="18"/>
  <c r="C11" i="19"/>
  <c r="B16" i="15"/>
  <c r="C16"/>
  <c r="B11" i="8"/>
  <c r="I14" i="2" l="1"/>
  <c r="C15" i="6"/>
  <c r="D11" i="19"/>
  <c r="C7" i="18"/>
  <c r="C39" i="12"/>
  <c r="C11" i="8" l="1"/>
  <c r="C8" i="16"/>
  <c r="B61" i="22"/>
</calcChain>
</file>

<file path=xl/sharedStrings.xml><?xml version="1.0" encoding="utf-8"?>
<sst xmlns="http://schemas.openxmlformats.org/spreadsheetml/2006/main" count="652" uniqueCount="367">
  <si>
    <t>ลำดับที่</t>
  </si>
  <si>
    <t>โรค</t>
  </si>
  <si>
    <t>จำนวนผู้ป่วย(ราย)</t>
  </si>
  <si>
    <t>มะเร็งปากมดลูก</t>
  </si>
  <si>
    <t>มะเร็งช่องปาก</t>
  </si>
  <si>
    <t>มะเร็งเต้านม</t>
  </si>
  <si>
    <t>มะเร็งปอด</t>
  </si>
  <si>
    <t>มะเร็งหลังโพรงจมูก</t>
  </si>
  <si>
    <t>เนื้องอกสมอง</t>
  </si>
  <si>
    <t>มะเร็งต่อมน้ำเหลือง</t>
  </si>
  <si>
    <t>ช่วงอายุ (ปี)</t>
  </si>
  <si>
    <t>รวมทั้ง 2 เพศ</t>
  </si>
  <si>
    <t>เพศชาย</t>
  </si>
  <si>
    <t>เพศหญิง</t>
  </si>
  <si>
    <t xml:space="preserve">จำนวน (ราย) </t>
  </si>
  <si>
    <t xml:space="preserve"> 0 - 9 </t>
  </si>
  <si>
    <t xml:space="preserve"> 10 - 19</t>
  </si>
  <si>
    <t xml:space="preserve"> 20 - 29</t>
  </si>
  <si>
    <t xml:space="preserve"> 30 - 29</t>
  </si>
  <si>
    <t xml:space="preserve"> 40 - 49</t>
  </si>
  <si>
    <t xml:space="preserve"> 50 - 59</t>
  </si>
  <si>
    <t xml:space="preserve"> 60 - 69</t>
  </si>
  <si>
    <t xml:space="preserve"> 70 - 79</t>
  </si>
  <si>
    <t xml:space="preserve"> 80 -89 </t>
  </si>
  <si>
    <t>รวม</t>
  </si>
  <si>
    <t xml:space="preserve">หมายเหตุ   </t>
  </si>
  <si>
    <t>วิธีวินิจฉัย</t>
  </si>
  <si>
    <t>จำนวน (ราย)</t>
  </si>
  <si>
    <t>จังหวัด / ประเทศ</t>
  </si>
  <si>
    <t>จำนวนผู้ป่วย (ราย)</t>
  </si>
  <si>
    <t xml:space="preserve"> เปอร์เซ็นต์ (%)</t>
  </si>
  <si>
    <t>ICD - O SITE</t>
  </si>
  <si>
    <t>C53</t>
  </si>
  <si>
    <t>C50</t>
  </si>
  <si>
    <t>C34</t>
  </si>
  <si>
    <t>C11</t>
  </si>
  <si>
    <t>C77</t>
  </si>
  <si>
    <t>ซักประวัติและตรวจร่างกาย</t>
  </si>
  <si>
    <t>รังสีวินิจฉัย, ส่องกล้อง, Ultrasound</t>
  </si>
  <si>
    <t>ผ่าตัดหรือผ่าศพโดยไม่มีผลชิ้นเนื้อ</t>
  </si>
  <si>
    <t>ตรวจชิ้นเนื้อหรือพยาธิวิทยา</t>
  </si>
  <si>
    <t>มะเร็งรังไข่</t>
  </si>
  <si>
    <t>มะเร็งตับและท่อน้ำดี</t>
  </si>
  <si>
    <t>C56</t>
  </si>
  <si>
    <t>C32</t>
  </si>
  <si>
    <t>ตารางที่ 5  แสดงภูมิลำเนาของผู้ป่วย แยกตามจังหวัดและประเทศ</t>
  </si>
  <si>
    <t>ตรวจชิ้นเนื้องอกที่แพร่กระจาย</t>
  </si>
  <si>
    <t>C00, C02-C06</t>
  </si>
  <si>
    <t>มะเร็งลำไส้ใหญ่และลำไส้ตรง</t>
  </si>
  <si>
    <t>C18-C20</t>
  </si>
  <si>
    <t>ตารางที่  9  มะเร็ง  10  อันดับแรก (เพศชายและเพศหญิง)</t>
  </si>
  <si>
    <t>ตารางที่ 10 มะเร็ง  10  อันดับแรก (เพศหญิง)</t>
  </si>
  <si>
    <t>ตารางที่  11  มะเร็ง  10  อันดับแรก (เพศชาย)</t>
  </si>
  <si>
    <t>ตารางที่ 3  แสดงเชื้อชาติของผู้ป่วยมะเร็ง</t>
  </si>
  <si>
    <t>เชื้อชาติ</t>
  </si>
  <si>
    <t>ไทย</t>
  </si>
  <si>
    <t>ลาว</t>
  </si>
  <si>
    <t>เดือน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</si>
  <si>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</si>
  <si>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</si>
  <si>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</si>
  <si>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</si>
  <si>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</si>
  <si>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</si>
  <si>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</si>
  <si>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</si>
  <si>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</si>
  <si>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</si>
  <si>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</si>
  <si>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</si>
  <si>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ตารางที่  12   จำนวนผู้ป่วยมะเร็งอายุ  60  ปีขึ้นไป  แยกตามช่วงอายุ</t>
  </si>
  <si>
    <t>อายุ (ปี)</t>
  </si>
  <si>
    <t>คิดเป็นร้อยละของผู้ป่วยมะเร็งอายุ 60 ปีขึ้นไป  (%)</t>
  </si>
  <si>
    <t xml:space="preserve"> 80 - 89</t>
  </si>
  <si>
    <t>มะเร็งกล่องเสียง</t>
  </si>
  <si>
    <t>คิดเป็นร้อยละของผู้ป่วยมะเร็งอายุ 0 - 15 ปีทั้งหมด(%)</t>
  </si>
  <si>
    <t>0 - 5</t>
  </si>
  <si>
    <t xml:space="preserve"> 6 - 10</t>
  </si>
  <si>
    <t xml:space="preserve"> 11 - 15</t>
  </si>
  <si>
    <t>ตารางที่  15  มะเร็งที่พบในผู้ป่วยอายุ  0 - 15  ปี</t>
  </si>
  <si>
    <t>มะเร็งเม็ดเลือดขาว</t>
  </si>
  <si>
    <t>C42</t>
  </si>
  <si>
    <t xml:space="preserve">       ตารางที่   4  แสดงจำนวนผู้ป่วยมะเร็งทั้งหมด แยกตามเดือนที่มารับบริการครั้งแรก</t>
  </si>
  <si>
    <t>ตารางที่ 2  แสดงค่าวิเคราะห์ทางสถิติอายุของผู้ป่วย</t>
  </si>
  <si>
    <t xml:space="preserve"> 30 - 39</t>
  </si>
  <si>
    <t>90   ขึ้นไป</t>
  </si>
  <si>
    <t xml:space="preserve">     90  ขึ้นไป</t>
  </si>
  <si>
    <t xml:space="preserve"> คิดเป็นร้อยละของผู้ป่วยมะเร็งทั้งหมด (%)</t>
  </si>
  <si>
    <t xml:space="preserve"> 90  ขึ้นไป</t>
  </si>
  <si>
    <t>ตรวจทางเซลล์ หรือ ตรวจเลือด</t>
  </si>
  <si>
    <t xml:space="preserve">ตารางที่ 13 มะเร็งที่พบบ่อย 10 อันดับแรกในผู้ป่วยสูงอายุ (60ปี ขึ้นไป) </t>
  </si>
  <si>
    <t>ทั้งเพศชายและเพศหญิง</t>
  </si>
  <si>
    <t>มะเร็งมดลูก</t>
  </si>
  <si>
    <t>C54-C55</t>
  </si>
  <si>
    <t>C01,C09,C10</t>
  </si>
  <si>
    <t xml:space="preserve">  ข้อมูลมะเร็งที่พบบ่อย</t>
  </si>
  <si>
    <t xml:space="preserve"> -  มะเร็งเต้านม</t>
  </si>
  <si>
    <t xml:space="preserve"> -  มะเร็งปากมดลูก</t>
  </si>
  <si>
    <t xml:space="preserve"> -  มะเร็งปอด</t>
  </si>
  <si>
    <t xml:space="preserve">         รูปที่ 1 จำนวนผู้ป่วยมะเร็งแยกตามช่วงอายุ</t>
  </si>
  <si>
    <t>.</t>
  </si>
  <si>
    <t>มะเร็งเนื้อเยื่ออ่อน</t>
  </si>
  <si>
    <t>C49</t>
  </si>
  <si>
    <t>C22,C24</t>
  </si>
  <si>
    <t>มะเร็งกระเพาะอาหาร</t>
  </si>
  <si>
    <t>C16</t>
  </si>
  <si>
    <t>รูปที่ 4 แสดงภูมิลำเนาของผู้ป่วยแยกตามจังหวัด  10  อันดับแรก</t>
  </si>
  <si>
    <t>รูปที่ 12 มะเร็งที่พบในผู้ป่วย อายุ 0 - 15 ปี  เพศชายและเพศหญิง</t>
  </si>
  <si>
    <t xml:space="preserve"> -  มะเร็งตับและท่อน้ำดี</t>
  </si>
  <si>
    <t>กรุงเทพมหานคร</t>
  </si>
  <si>
    <t>นนทบุรี</t>
  </si>
  <si>
    <t>ปทุมธานี</t>
  </si>
  <si>
    <t>บุรีรัมย์</t>
  </si>
  <si>
    <t>สุรินทร์</t>
  </si>
  <si>
    <t>ศรีสะเกษ</t>
  </si>
  <si>
    <t>อุบลราชธานี</t>
  </si>
  <si>
    <t>ยโสธร</t>
  </si>
  <si>
    <t>อำนาจเจริญ</t>
  </si>
  <si>
    <t>ขอนแก่น</t>
  </si>
  <si>
    <t>อุดรธานี</t>
  </si>
  <si>
    <t>ร้อยเอ็ด</t>
  </si>
  <si>
    <t>กาฬสินธุ์</t>
  </si>
  <si>
    <t>นครพนม</t>
  </si>
  <si>
    <t>มุกดาหาร</t>
  </si>
  <si>
    <t>ตรวจทางชีวเคมีหรือระบบอิมมูน</t>
  </si>
  <si>
    <t xml:space="preserve">                        </t>
  </si>
  <si>
    <t>อัตราส่วน (Ratio) จำนวนผู้ป่วย เพศหญิงต่อเพศชายเท่ากับ  1.4 : 1</t>
  </si>
  <si>
    <t>เชียงราย</t>
  </si>
  <si>
    <t>สกลนคร</t>
  </si>
  <si>
    <t>รูปที่ 6 มะเร็ง 10 อันดับแรก (เพศชายและเพศหญิง)</t>
  </si>
  <si>
    <t>รูปที่ 7 มะเร็ง 10 อันดับแรก (เพศหญิง)</t>
  </si>
  <si>
    <t>รูปที่ 8 มะเร็ง 10 อันดับแรก (เพศชาย)</t>
  </si>
  <si>
    <t>มะเร็งผิวหนัง</t>
  </si>
  <si>
    <t>C44</t>
  </si>
  <si>
    <t>หนองคาย</t>
  </si>
  <si>
    <t>นครราชสีมา</t>
  </si>
  <si>
    <t>สระบุรี</t>
  </si>
  <si>
    <t>ชลบุรี</t>
  </si>
  <si>
    <t>อื่น ๆ</t>
  </si>
  <si>
    <t>NEWAGE * SEX Crosstabulation</t>
  </si>
  <si>
    <t xml:space="preserve">Count </t>
  </si>
  <si>
    <t>SEX</t>
  </si>
  <si>
    <t>Total</t>
  </si>
  <si>
    <t>NEWAGE</t>
  </si>
  <si>
    <t>BASIS</t>
  </si>
  <si>
    <t>Frequency</t>
  </si>
  <si>
    <t>Percent</t>
  </si>
  <si>
    <t>Valid Percent</t>
  </si>
  <si>
    <t>Cumulative Percent</t>
  </si>
  <si>
    <t>Valid</t>
  </si>
  <si>
    <t>C61</t>
  </si>
  <si>
    <t>SITE</t>
  </si>
  <si>
    <t>ALL</t>
  </si>
  <si>
    <t>AGE</t>
  </si>
  <si>
    <t>85+</t>
  </si>
  <si>
    <t>% of</t>
  </si>
  <si>
    <t>ICD</t>
  </si>
  <si>
    <t>AGES</t>
  </si>
  <si>
    <t>UNK.</t>
  </si>
  <si>
    <t>(10th)</t>
  </si>
  <si>
    <t>Lip</t>
  </si>
  <si>
    <t>C00</t>
  </si>
  <si>
    <t>Tongue</t>
  </si>
  <si>
    <t>C01-C02</t>
  </si>
  <si>
    <t>Mouth</t>
  </si>
  <si>
    <t>C03-C06</t>
  </si>
  <si>
    <t>Salivary glands</t>
  </si>
  <si>
    <t>C07-C08</t>
  </si>
  <si>
    <t>Tonsil</t>
  </si>
  <si>
    <t>C09</t>
  </si>
  <si>
    <t>Other Oropharynx</t>
  </si>
  <si>
    <t>C10</t>
  </si>
  <si>
    <t>Nasopharynx</t>
  </si>
  <si>
    <t>Hypopharynx</t>
  </si>
  <si>
    <t>C12-C13</t>
  </si>
  <si>
    <t>Pharynx unspec.</t>
  </si>
  <si>
    <t>C14</t>
  </si>
  <si>
    <t>Oesophagus</t>
  </si>
  <si>
    <t>C15</t>
  </si>
  <si>
    <t>Stomach</t>
  </si>
  <si>
    <t>Small intestine</t>
  </si>
  <si>
    <t>C17</t>
  </si>
  <si>
    <t>Colon</t>
  </si>
  <si>
    <t>C18</t>
  </si>
  <si>
    <t>Rectum</t>
  </si>
  <si>
    <t>C19-C20</t>
  </si>
  <si>
    <t>Anus</t>
  </si>
  <si>
    <t>C21</t>
  </si>
  <si>
    <t>Liver</t>
  </si>
  <si>
    <t>C22</t>
  </si>
  <si>
    <t>Gallbladder etc.</t>
  </si>
  <si>
    <t>C23-C24</t>
  </si>
  <si>
    <t>Pancreas</t>
  </si>
  <si>
    <t>C25</t>
  </si>
  <si>
    <t>Nose, sinuses etc.</t>
  </si>
  <si>
    <t>C30-C31</t>
  </si>
  <si>
    <t>Larynx</t>
  </si>
  <si>
    <t>Trachea,Bronchus,Lung</t>
  </si>
  <si>
    <t>C33-C34</t>
  </si>
  <si>
    <t>Other Thoracic organs</t>
  </si>
  <si>
    <t>C37-C38</t>
  </si>
  <si>
    <t>Bone</t>
  </si>
  <si>
    <t>C40-C41</t>
  </si>
  <si>
    <t>Melanoma of Skin</t>
  </si>
  <si>
    <t>C43</t>
  </si>
  <si>
    <t>Other Skin</t>
  </si>
  <si>
    <t>Mesothelioma</t>
  </si>
  <si>
    <t>C45</t>
  </si>
  <si>
    <t>Kaposi sarcoma</t>
  </si>
  <si>
    <t>C46</t>
  </si>
  <si>
    <t>Connective,Soft tissue</t>
  </si>
  <si>
    <t>C47;C49</t>
  </si>
  <si>
    <t>Breast</t>
  </si>
  <si>
    <t>Vulva</t>
  </si>
  <si>
    <t>C51</t>
  </si>
  <si>
    <t>Vagina</t>
  </si>
  <si>
    <t>C52</t>
  </si>
  <si>
    <t>Cervix Uteri</t>
  </si>
  <si>
    <t>Corpus Uteri</t>
  </si>
  <si>
    <t>C54</t>
  </si>
  <si>
    <t>Uterus unspec.</t>
  </si>
  <si>
    <t>C55</t>
  </si>
  <si>
    <t>Ovary</t>
  </si>
  <si>
    <t>Other Female Genital</t>
  </si>
  <si>
    <t>C57</t>
  </si>
  <si>
    <t>Placenta</t>
  </si>
  <si>
    <t>C58</t>
  </si>
  <si>
    <t>Kidney</t>
  </si>
  <si>
    <t>C64</t>
  </si>
  <si>
    <t>Renal Pelvis</t>
  </si>
  <si>
    <t>C65</t>
  </si>
  <si>
    <t>Ureter</t>
  </si>
  <si>
    <t>C66</t>
  </si>
  <si>
    <t>Bladder</t>
  </si>
  <si>
    <t>C67</t>
  </si>
  <si>
    <t>Other Urinary organs</t>
  </si>
  <si>
    <t>C68</t>
  </si>
  <si>
    <t>Eye</t>
  </si>
  <si>
    <t>C69</t>
  </si>
  <si>
    <t>Brain, Nervous system</t>
  </si>
  <si>
    <t>C70-C72</t>
  </si>
  <si>
    <t>Thyroid</t>
  </si>
  <si>
    <t>C73</t>
  </si>
  <si>
    <t>Adrenal gland</t>
  </si>
  <si>
    <t>C74</t>
  </si>
  <si>
    <t>Other Endocrine</t>
  </si>
  <si>
    <t>C75</t>
  </si>
  <si>
    <t>Hodgkin disease</t>
  </si>
  <si>
    <t>C81</t>
  </si>
  <si>
    <t>Non-Hodgkin lymphoma</t>
  </si>
  <si>
    <t>C82-C85;C96</t>
  </si>
  <si>
    <t>Immunoproliferative dis.</t>
  </si>
  <si>
    <t>C88</t>
  </si>
  <si>
    <t>Multiple Myeloma</t>
  </si>
  <si>
    <t>C90</t>
  </si>
  <si>
    <t>Lymphoid Leukaemia</t>
  </si>
  <si>
    <t>C91</t>
  </si>
  <si>
    <t>Myeloid Leukaemia</t>
  </si>
  <si>
    <t>C92-C94</t>
  </si>
  <si>
    <t>Leukaemia unspec.</t>
  </si>
  <si>
    <t>C95</t>
  </si>
  <si>
    <t>Other &amp; unspecified</t>
  </si>
  <si>
    <t>Other</t>
  </si>
  <si>
    <t>All sites Total</t>
  </si>
  <si>
    <t>All</t>
  </si>
  <si>
    <t>Penis</t>
  </si>
  <si>
    <t>C60</t>
  </si>
  <si>
    <t>Prostate</t>
  </si>
  <si>
    <t>Testis</t>
  </si>
  <si>
    <t>C62</t>
  </si>
  <si>
    <t>Other male genital</t>
  </si>
  <si>
    <t>C63</t>
  </si>
  <si>
    <t>มะเร็งในเพศชายจำแนกตามประเภทและช่วงอายุ Ubonratchathani 2554  Number of Cancer by Age - group - Male</t>
  </si>
  <si>
    <t>มะเร็งในเพศหญิงจำแนกตามประเภทและช่วงอายุ Ubonratchathani 2554  Number of Cancer by Age - group - Female</t>
  </si>
  <si>
    <t>มะเร็งหลอดคอส่วนกลาง</t>
  </si>
  <si>
    <t>C18 - C20</t>
  </si>
  <si>
    <t>C22, C24</t>
  </si>
  <si>
    <t>C00, C02 - C06</t>
  </si>
  <si>
    <t>C54 - C55</t>
  </si>
  <si>
    <t xml:space="preserve">  0.3%</t>
  </si>
  <si>
    <t xml:space="preserve">  3.0%</t>
  </si>
  <si>
    <t xml:space="preserve">  3.4%</t>
  </si>
  <si>
    <t xml:space="preserve">  0.7%</t>
  </si>
  <si>
    <t xml:space="preserve">  1.2%</t>
  </si>
  <si>
    <t xml:space="preserve">  8.6%</t>
  </si>
  <si>
    <t xml:space="preserve">  2.4%</t>
  </si>
  <si>
    <t xml:space="preserve">  0.2%</t>
  </si>
  <si>
    <t xml:space="preserve">  2.8%</t>
  </si>
  <si>
    <t xml:space="preserve">  0.0%</t>
  </si>
  <si>
    <t xml:space="preserve">  3.5%</t>
  </si>
  <si>
    <t xml:space="preserve">  8.4%</t>
  </si>
  <si>
    <t xml:space="preserve"> 14.5%</t>
  </si>
  <si>
    <t xml:space="preserve">  0.9%</t>
  </si>
  <si>
    <t xml:space="preserve">  3.1%</t>
  </si>
  <si>
    <t xml:space="preserve"> 12.2%</t>
  </si>
  <si>
    <t xml:space="preserve">  0.6%</t>
  </si>
  <si>
    <t xml:space="preserve">  1.9%</t>
  </si>
  <si>
    <t xml:space="preserve">  1.7%</t>
  </si>
  <si>
    <t xml:space="preserve">  1.1%</t>
  </si>
  <si>
    <t xml:space="preserve">  2.0%</t>
  </si>
  <si>
    <t xml:space="preserve">  0.1%</t>
  </si>
  <si>
    <t xml:space="preserve">  3.6%</t>
  </si>
  <si>
    <t xml:space="preserve">  0.5%</t>
  </si>
  <si>
    <t xml:space="preserve">  4.5%</t>
  </si>
  <si>
    <t xml:space="preserve">  0.8%</t>
  </si>
  <si>
    <t xml:space="preserve">  5.7%</t>
  </si>
  <si>
    <t>100.0%</t>
  </si>
  <si>
    <t xml:space="preserve">  2.7%</t>
  </si>
  <si>
    <t xml:space="preserve">  1.8%</t>
  </si>
  <si>
    <t xml:space="preserve">  5.4%</t>
  </si>
  <si>
    <t xml:space="preserve">  5.2%</t>
  </si>
  <si>
    <t xml:space="preserve">  0.4%</t>
  </si>
  <si>
    <t xml:space="preserve">  5.1%</t>
  </si>
  <si>
    <t xml:space="preserve">  1.6%</t>
  </si>
  <si>
    <t xml:space="preserve"> 26.9%</t>
  </si>
  <si>
    <t xml:space="preserve">  1.0%</t>
  </si>
  <si>
    <t xml:space="preserve"> 19.1%</t>
  </si>
  <si>
    <t xml:space="preserve">  4.3%</t>
  </si>
  <si>
    <t xml:space="preserve">  3.9%</t>
  </si>
  <si>
    <t xml:space="preserve">  1.5%</t>
  </si>
  <si>
    <t xml:space="preserve">  2.9%</t>
  </si>
  <si>
    <t>ตารางที่  1  จำนวนผู้ป่วยมะเร็งรายใหม่ปี 2555  แยกตามช่วงอายุ</t>
  </si>
  <si>
    <t>กัมพูชา</t>
  </si>
  <si>
    <t>รูปที่  2  กราฟแสดงจำนวนผู้ป่วยมะเร็งรายใหม่ที่มารับบริการปี พ.ศ 2544 - 2555</t>
  </si>
  <si>
    <t>รูปที่  3  แสดงจำนวนผู้ป่วยมะเร็งทั้งหมด แยกตามเดือนที่มารับบริการครั้งแรก</t>
  </si>
  <si>
    <t>ลพบุรี</t>
  </si>
  <si>
    <t>นราธิวาส</t>
  </si>
  <si>
    <t>ภูเก็ต</t>
  </si>
  <si>
    <t>อ่างทอง</t>
  </si>
  <si>
    <t>นครศรีธรรมราช</t>
  </si>
  <si>
    <t>นครสวรรค์</t>
  </si>
  <si>
    <t>อุทัยธานี</t>
  </si>
  <si>
    <t>กำแพงเพชร</t>
  </si>
  <si>
    <t>พิจิตร</t>
  </si>
  <si>
    <t>ราชบุรี</t>
  </si>
  <si>
    <t xml:space="preserve"> เปอร์เซ็นต์</t>
  </si>
  <si>
    <t>%ต่อผู้ป่วยมะเร็งเพศชายทั้งหมด</t>
  </si>
  <si>
    <t>C70,C71,C75.1,C75.3</t>
  </si>
  <si>
    <t>%ต่อผู้ป่วยมะเร็งเพศหญิงทั้งหมด</t>
  </si>
  <si>
    <t>%ต่อผู้ป่วยมะเร็งทั้งหมด</t>
  </si>
  <si>
    <t>รูปที่  9  จำนวนผู้ป่วยมะเร็งอายุ  60  ปีขึ้นไป  แยกตามช่วงอายุ</t>
  </si>
  <si>
    <t>คิดเป็นร้อยละของผู้ป่วย</t>
  </si>
  <si>
    <t>สูงอายุทั้งหมด(%)</t>
  </si>
  <si>
    <t>C01, C09, C10</t>
  </si>
  <si>
    <t>ตารางที่ 6  วิธีการวินิจฉัยการเป็นมะเร็ง</t>
  </si>
  <si>
    <t>ตารางที่  14   จำนวนผู้ป่วยมะเร็งอายุ  0 - 15  ปี  แยกตามช่วงอายุ</t>
  </si>
  <si>
    <t>รูปที่  11  จำนวนผู้ป่วยมะเร็งอายุ  0 - 15  ปี  แยกตามช่วงอายุ</t>
  </si>
  <si>
    <t>C70, C71, C75</t>
  </si>
  <si>
    <t>ผู้ป่วยทั้งหมด        2,738     ราย</t>
  </si>
  <si>
    <t>เพศชาย               1,149     ราย</t>
  </si>
  <si>
    <t>เพศหญิง              1,589     ราย</t>
  </si>
  <si>
    <t>ค่าเฉลี่ย ( Mean )  อายุผู้ป่วยเพศชาย   =   58.48  ปี</t>
  </si>
  <si>
    <t>ค่าเฉลี่ย ( Mean )  อายุผู้ป่วยทั้งหมด    =   56.67  ปี</t>
  </si>
  <si>
    <t>ค่าเฉลี่ย ( Mean )  อายุผู้ป่วยเพศหญิง  =   55.37  ปี</t>
  </si>
  <si>
    <t>C41</t>
  </si>
  <si>
    <t>มะเร็งกระดูก</t>
  </si>
  <si>
    <t>คิดเป็นร้อยละของผู้ป่วยมะเร็งอายุ 0-15 ปี ทั้งหมด(%)</t>
  </si>
  <si>
    <t>รูปที่  10  มะเร็งพบบ่อย 10 อันดับแรกในผู้ป่วยสูงอายุ (60 ปี ขึ้นไป)</t>
  </si>
  <si>
    <t>รูปที่ 5  วิธีการวินิจฉัยการเป็นมะเร็ง</t>
  </si>
  <si>
    <t>ตารางที่  8  มะเร็งในเพศหญิงจำแนกตามประเภทและช่วงอายุ</t>
  </si>
  <si>
    <t>ตารางที่  7  มะเร็งในเพศชายจำแนกตามประเภทและช่วงอายุ</t>
  </si>
  <si>
    <t>สาธารณรัฐประชาธิปไตยประชาชนลาว</t>
  </si>
  <si>
    <t>สาธารณรัฐประชาชนกัมพูชา</t>
  </si>
  <si>
    <t xml:space="preserve"> -  มะเร็งลำไส้ใหญ่และไส้ตรง</t>
  </si>
  <si>
    <t>มะเร็งลำไส้ใหญ่และไส้ตรง</t>
  </si>
  <si>
    <t>สหราชอาณาจักรอังกฤษ</t>
  </si>
  <si>
    <t>มหาสารคาม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</si>
</sst>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87" formatCode="0.0"/>
    <numFmt numFmtId="188" formatCode="0\,000"/>
    <numFmt numFmtId="189" formatCode="#\,###"/>
  </numFmts>
  <fonts count="23">
    <font>
      <sz val="14"/>
      <name val="Cordia New"/>
      <charset val="222"/>
    </font>
    <font>
      <sz val="14"/>
      <name val="Cordia New"/>
      <family val="2"/>
    </font>
    <font>
      <sz val="16"/>
      <name val="Cordia New"/>
      <family val="2"/>
    </font>
    <font>
      <sz val="10"/>
      <name val="Arial"/>
      <family val="2"/>
    </font>
    <font>
      <sz val="16"/>
      <name val="Cordia New"/>
      <family val="2"/>
    </font>
    <font>
      <sz val="16"/>
      <name val="TH SarabunPSK"/>
      <family val="2"/>
    </font>
    <font>
      <b/>
      <sz val="16"/>
      <name val="TH SarabunPSK"/>
      <family val="2"/>
    </font>
    <font>
      <sz val="16"/>
      <color indexed="8"/>
      <name val="TH SarabunPSK"/>
      <family val="2"/>
    </font>
    <font>
      <b/>
      <sz val="18"/>
      <name val="TH SarabunPSK"/>
      <family val="2"/>
    </font>
    <font>
      <sz val="18"/>
      <name val="TH SarabunPSK"/>
      <family val="2"/>
    </font>
    <font>
      <b/>
      <sz val="16"/>
      <name val="Cordia New"/>
      <family val="2"/>
    </font>
    <font>
      <sz val="8"/>
      <name val="Cordia New"/>
      <family val="2"/>
    </font>
    <font>
      <sz val="16"/>
      <color indexed="56"/>
      <name val="TH SarabunPSK"/>
      <family val="2"/>
    </font>
    <font>
      <sz val="14"/>
      <name val="TH SarabunPSK"/>
      <family val="2"/>
    </font>
    <font>
      <b/>
      <sz val="14"/>
      <name val="TH SarabunPSK"/>
      <family val="2"/>
    </font>
    <font>
      <sz val="15"/>
      <name val="TH SarabunPSK"/>
      <family val="2"/>
    </font>
    <font>
      <b/>
      <sz val="15"/>
      <name val="TH SarabunPSK"/>
      <family val="2"/>
    </font>
    <font>
      <b/>
      <sz val="18"/>
      <color rgb="FF000000"/>
      <name val="TH SarabunPSK"/>
      <family val="2"/>
    </font>
    <font>
      <sz val="16"/>
      <color indexed="10"/>
      <name val="TH SarabunPSK"/>
      <family val="2"/>
    </font>
    <font>
      <b/>
      <sz val="26"/>
      <name val="TH SarabunPSK"/>
      <family val="2"/>
    </font>
    <font>
      <sz val="24"/>
      <name val="TH SarabunPSK"/>
      <family val="2"/>
    </font>
    <font>
      <sz val="17"/>
      <name val="TH SarabunPSK"/>
      <family val="2"/>
    </font>
    <font>
      <b/>
      <sz val="22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</cellStyleXfs>
  <cellXfs count="193">
    <xf numFmtId="0" fontId="0" fillId="0" borderId="0" xfId="0"/>
    <xf numFmtId="0" fontId="5" fillId="0" borderId="0" xfId="0" applyFont="1"/>
    <xf numFmtId="0" fontId="5" fillId="0" borderId="4" xfId="0" applyFont="1" applyBorder="1"/>
    <xf numFmtId="0" fontId="5" fillId="0" borderId="6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0" xfId="0" applyFont="1" applyBorder="1"/>
    <xf numFmtId="2" fontId="5" fillId="0" borderId="0" xfId="0" applyNumberFormat="1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2" fontId="6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7" fillId="0" borderId="0" xfId="0" applyFont="1"/>
    <xf numFmtId="0" fontId="5" fillId="0" borderId="1" xfId="0" applyFont="1" applyBorder="1" applyAlignment="1">
      <alignment horizontal="left"/>
    </xf>
    <xf numFmtId="0" fontId="6" fillId="0" borderId="0" xfId="0" applyFont="1" applyAlignment="1">
      <alignment vertical="center"/>
    </xf>
    <xf numFmtId="1" fontId="5" fillId="0" borderId="6" xfId="0" applyNumberFormat="1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 shrinkToFit="1"/>
    </xf>
    <xf numFmtId="2" fontId="5" fillId="0" borderId="4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12" fillId="0" borderId="0" xfId="0" applyFont="1" applyBorder="1" applyAlignment="1">
      <alignment vertical="center"/>
    </xf>
    <xf numFmtId="0" fontId="5" fillId="2" borderId="0" xfId="0" applyFont="1" applyFill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4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1" fontId="5" fillId="0" borderId="9" xfId="0" applyNumberFormat="1" applyFont="1" applyBorder="1" applyAlignment="1">
      <alignment horizontal="center" vertical="center"/>
    </xf>
    <xf numFmtId="2" fontId="5" fillId="0" borderId="9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1" fontId="5" fillId="0" borderId="11" xfId="0" applyNumberFormat="1" applyFont="1" applyBorder="1" applyAlignment="1">
      <alignment horizontal="center" vertical="center"/>
    </xf>
    <xf numFmtId="2" fontId="5" fillId="0" borderId="11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vertical="center"/>
    </xf>
    <xf numFmtId="0" fontId="6" fillId="0" borderId="16" xfId="0" applyFont="1" applyBorder="1" applyAlignment="1">
      <alignment horizontal="center" vertical="center"/>
    </xf>
    <xf numFmtId="188" fontId="6" fillId="0" borderId="17" xfId="0" applyNumberFormat="1" applyFont="1" applyBorder="1" applyAlignment="1">
      <alignment horizontal="center" vertical="center"/>
    </xf>
    <xf numFmtId="1" fontId="6" fillId="0" borderId="16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188" fontId="6" fillId="0" borderId="18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4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" fontId="5" fillId="0" borderId="3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189" fontId="6" fillId="0" borderId="18" xfId="1" applyNumberFormat="1" applyFont="1" applyBorder="1" applyAlignment="1">
      <alignment horizontal="center" vertical="center"/>
    </xf>
    <xf numFmtId="1" fontId="6" fillId="0" borderId="18" xfId="1" applyNumberFormat="1" applyFont="1" applyBorder="1" applyAlignment="1">
      <alignment horizontal="center" vertical="center"/>
    </xf>
    <xf numFmtId="188" fontId="6" fillId="0" borderId="18" xfId="1" applyNumberFormat="1" applyFont="1" applyBorder="1" applyAlignment="1">
      <alignment horizontal="center" vertical="center"/>
    </xf>
    <xf numFmtId="1" fontId="6" fillId="0" borderId="16" xfId="1" applyNumberFormat="1" applyFont="1" applyBorder="1" applyAlignment="1">
      <alignment horizontal="center" vertical="center"/>
    </xf>
    <xf numFmtId="187" fontId="5" fillId="0" borderId="0" xfId="0" applyNumberFormat="1" applyFont="1" applyAlignment="1">
      <alignment vertical="center"/>
    </xf>
    <xf numFmtId="0" fontId="5" fillId="0" borderId="0" xfId="0" applyNumberFormat="1" applyFont="1" applyAlignment="1">
      <alignment vertical="center"/>
    </xf>
    <xf numFmtId="2" fontId="5" fillId="0" borderId="0" xfId="0" applyNumberFormat="1" applyFont="1" applyBorder="1" applyAlignment="1">
      <alignment vertical="center"/>
    </xf>
    <xf numFmtId="188" fontId="5" fillId="0" borderId="0" xfId="0" applyNumberFormat="1" applyFont="1" applyAlignment="1">
      <alignment vertical="center"/>
    </xf>
    <xf numFmtId="188" fontId="6" fillId="0" borderId="16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2" fontId="5" fillId="0" borderId="0" xfId="0" applyNumberFormat="1" applyFont="1" applyFill="1" applyBorder="1"/>
    <xf numFmtId="0" fontId="5" fillId="0" borderId="0" xfId="0" applyFont="1" applyFill="1"/>
    <xf numFmtId="0" fontId="9" fillId="0" borderId="0" xfId="0" applyFont="1" applyBorder="1" applyAlignment="1">
      <alignment vertical="center"/>
    </xf>
    <xf numFmtId="187" fontId="6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0" xfId="2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87" fontId="6" fillId="0" borderId="0" xfId="0" applyNumberFormat="1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6" xfId="0" applyFont="1" applyBorder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9" fillId="0" borderId="0" xfId="3" applyFont="1" applyAlignment="1">
      <alignment horizontal="left" vertical="center"/>
    </xf>
    <xf numFmtId="0" fontId="9" fillId="0" borderId="0" xfId="3" applyFont="1" applyAlignment="1">
      <alignment horizontal="right" vertical="center"/>
    </xf>
    <xf numFmtId="187" fontId="5" fillId="0" borderId="0" xfId="0" applyNumberFormat="1" applyFont="1" applyBorder="1" applyAlignment="1">
      <alignment horizontal="center" vertical="center"/>
    </xf>
    <xf numFmtId="0" fontId="5" fillId="0" borderId="0" xfId="3" applyFont="1" applyAlignment="1">
      <alignment horizontal="left" vertical="center"/>
    </xf>
    <xf numFmtId="0" fontId="5" fillId="0" borderId="0" xfId="3" applyFont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5" fillId="0" borderId="5" xfId="3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13" fillId="0" borderId="0" xfId="0" applyFont="1"/>
    <xf numFmtId="0" fontId="13" fillId="0" borderId="0" xfId="0" applyFont="1" applyBorder="1"/>
    <xf numFmtId="0" fontId="18" fillId="0" borderId="0" xfId="0" applyFont="1" applyAlignment="1">
      <alignment vertical="center"/>
    </xf>
    <xf numFmtId="2" fontId="5" fillId="0" borderId="13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6" fontId="5" fillId="0" borderId="3" xfId="0" applyNumberFormat="1" applyFont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5" fillId="0" borderId="16" xfId="0" applyFont="1" applyBorder="1" applyAlignment="1">
      <alignment vertical="center"/>
    </xf>
    <xf numFmtId="0" fontId="20" fillId="0" borderId="0" xfId="0" applyFont="1"/>
    <xf numFmtId="0" fontId="20" fillId="0" borderId="0" xfId="0" applyFont="1" applyAlignment="1">
      <alignment horizontal="left"/>
    </xf>
    <xf numFmtId="0" fontId="21" fillId="0" borderId="0" xfId="0" applyFont="1" applyBorder="1"/>
    <xf numFmtId="0" fontId="22" fillId="0" borderId="0" xfId="0" applyFont="1"/>
    <xf numFmtId="0" fontId="2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2" fontId="5" fillId="0" borderId="9" xfId="1" applyNumberFormat="1" applyFont="1" applyBorder="1" applyAlignment="1">
      <alignment horizontal="center" vertical="center"/>
    </xf>
    <xf numFmtId="2" fontId="5" fillId="0" borderId="11" xfId="1" applyNumberFormat="1" applyFont="1" applyBorder="1" applyAlignment="1">
      <alignment horizontal="center" vertical="center"/>
    </xf>
    <xf numFmtId="2" fontId="5" fillId="0" borderId="13" xfId="1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7" fontId="5" fillId="0" borderId="11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/>
    </xf>
    <xf numFmtId="0" fontId="5" fillId="0" borderId="13" xfId="0" applyFont="1" applyBorder="1" applyAlignment="1">
      <alignment horizontal="center" vertical="center"/>
    </xf>
    <xf numFmtId="188" fontId="5" fillId="0" borderId="9" xfId="0" applyNumberFormat="1" applyFont="1" applyBorder="1" applyAlignment="1">
      <alignment horizontal="center" vertical="center"/>
    </xf>
    <xf numFmtId="3" fontId="5" fillId="0" borderId="11" xfId="0" applyNumberFormat="1" applyFont="1" applyBorder="1" applyAlignment="1">
      <alignment horizontal="center" vertical="center"/>
    </xf>
    <xf numFmtId="3" fontId="5" fillId="0" borderId="13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5" fillId="0" borderId="9" xfId="0" applyFont="1" applyBorder="1"/>
    <xf numFmtId="1" fontId="5" fillId="0" borderId="9" xfId="0" applyNumberFormat="1" applyFont="1" applyBorder="1" applyAlignment="1">
      <alignment horizontal="center"/>
    </xf>
    <xf numFmtId="2" fontId="5" fillId="0" borderId="9" xfId="0" applyNumberFormat="1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1" xfId="0" applyFont="1" applyBorder="1"/>
    <xf numFmtId="1" fontId="5" fillId="0" borderId="11" xfId="0" applyNumberFormat="1" applyFont="1" applyBorder="1" applyAlignment="1">
      <alignment horizontal="center"/>
    </xf>
    <xf numFmtId="2" fontId="5" fillId="0" borderId="11" xfId="0" applyNumberFormat="1" applyFont="1" applyBorder="1" applyAlignment="1">
      <alignment horizontal="center"/>
    </xf>
    <xf numFmtId="0" fontId="5" fillId="0" borderId="11" xfId="0" applyFont="1" applyBorder="1" applyAlignment="1">
      <alignment horizontal="left"/>
    </xf>
    <xf numFmtId="0" fontId="5" fillId="0" borderId="13" xfId="0" applyFont="1" applyBorder="1" applyAlignment="1">
      <alignment horizontal="center"/>
    </xf>
    <xf numFmtId="0" fontId="5" fillId="0" borderId="13" xfId="0" applyFont="1" applyBorder="1"/>
    <xf numFmtId="1" fontId="5" fillId="0" borderId="13" xfId="0" applyNumberFormat="1" applyFont="1" applyBorder="1" applyAlignment="1">
      <alignment horizontal="center"/>
    </xf>
    <xf numFmtId="2" fontId="5" fillId="0" borderId="13" xfId="0" applyNumberFormat="1" applyFont="1" applyBorder="1" applyAlignment="1">
      <alignment horizontal="center"/>
    </xf>
    <xf numFmtId="0" fontId="15" fillId="0" borderId="11" xfId="0" applyFont="1" applyBorder="1" applyAlignment="1">
      <alignment vertical="center"/>
    </xf>
    <xf numFmtId="0" fontId="5" fillId="0" borderId="11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16" fillId="3" borderId="0" xfId="0" applyFont="1" applyFill="1" applyAlignment="1">
      <alignment vertical="center"/>
    </xf>
    <xf numFmtId="0" fontId="16" fillId="3" borderId="0" xfId="0" applyFont="1" applyFill="1" applyAlignment="1">
      <alignment horizontal="center" vertical="center"/>
    </xf>
    <xf numFmtId="0" fontId="13" fillId="3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4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14" fillId="3" borderId="0" xfId="0" applyFont="1" applyFill="1" applyAlignment="1">
      <alignment horizontal="center" vertical="center"/>
    </xf>
    <xf numFmtId="0" fontId="13" fillId="3" borderId="0" xfId="0" applyFont="1" applyFill="1" applyAlignment="1">
      <alignment horizontal="left" vertical="center"/>
    </xf>
    <xf numFmtId="0" fontId="13" fillId="3" borderId="0" xfId="0" applyFont="1" applyFill="1" applyAlignment="1">
      <alignment horizontal="center" vertical="center"/>
    </xf>
    <xf numFmtId="0" fontId="16" fillId="3" borderId="0" xfId="0" applyFont="1" applyFill="1" applyAlignment="1">
      <alignment horizontal="left" vertical="center"/>
    </xf>
    <xf numFmtId="187" fontId="6" fillId="0" borderId="1" xfId="0" applyNumberFormat="1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17" fillId="0" borderId="0" xfId="0" applyFont="1" applyAlignment="1">
      <alignment horizontal="center" vertical="center" readingOrder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left"/>
    </xf>
  </cellXfs>
  <cellStyles count="4">
    <cellStyle name="เครื่องหมายจุลภาค" xfId="1" builtinId="3"/>
    <cellStyle name="ปกติ" xfId="0" builtinId="0"/>
    <cellStyle name="ปกติ_ตร10" xfId="2"/>
    <cellStyle name="ปกติ_ตร1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h-TH"/>
  <c:chart>
    <c:plotArea>
      <c:layout>
        <c:manualLayout>
          <c:layoutTarget val="inner"/>
          <c:xMode val="edge"/>
          <c:yMode val="edge"/>
          <c:x val="7.0751449286998322E-2"/>
          <c:y val="0.10150912387944701"/>
          <c:w val="0.84178313679546013"/>
          <c:h val="0.78721282750895349"/>
        </c:manualLayout>
      </c:layout>
      <c:barChart>
        <c:barDir val="col"/>
        <c:grouping val="clustered"/>
        <c:ser>
          <c:idx val="0"/>
          <c:order val="0"/>
          <c:tx>
            <c:strRef>
              <c:f>ตร1!$L$4</c:f>
              <c:strCache>
                <c:ptCount val="1"/>
                <c:pt idx="0">
                  <c:v>เพศชาย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dLbls>
            <c:txPr>
              <a:bodyPr/>
              <a:lstStyle/>
              <a:p>
                <a:pPr>
                  <a:defRPr>
                    <a:latin typeface="TH SarabunPSK" pitchFamily="34" charset="-34"/>
                    <a:cs typeface="TH SarabunPSK" pitchFamily="34" charset="-34"/>
                  </a:defRPr>
                </a:pPr>
                <a:endParaRPr lang="th-TH"/>
              </a:p>
            </c:txPr>
            <c:showVal val="1"/>
          </c:dLbls>
          <c:cat>
            <c:strRef>
              <c:f>ตร1!$K$5:$K$14</c:f>
              <c:strCache>
                <c:ptCount val="10"/>
                <c:pt idx="0">
                  <c:v> 0 - 9 </c:v>
                </c:pt>
                <c:pt idx="1">
                  <c:v> 10 - 19</c:v>
                </c:pt>
                <c:pt idx="2">
                  <c:v> 20 - 29</c:v>
                </c:pt>
                <c:pt idx="3">
                  <c:v> 30 - 29</c:v>
                </c:pt>
                <c:pt idx="4">
                  <c:v> 40 - 49</c:v>
                </c:pt>
                <c:pt idx="5">
                  <c:v> 50 - 59</c:v>
                </c:pt>
                <c:pt idx="6">
                  <c:v> 60 - 69</c:v>
                </c:pt>
                <c:pt idx="7">
                  <c:v> 70 - 79</c:v>
                </c:pt>
                <c:pt idx="8">
                  <c:v> 80 -89 </c:v>
                </c:pt>
                <c:pt idx="9">
                  <c:v>90   ขึ้นไป</c:v>
                </c:pt>
              </c:strCache>
            </c:strRef>
          </c:cat>
          <c:val>
            <c:numRef>
              <c:f>ตร1!$L$5:$L$14</c:f>
              <c:numCache>
                <c:formatCode>General</c:formatCode>
                <c:ptCount val="10"/>
                <c:pt idx="0">
                  <c:v>4</c:v>
                </c:pt>
                <c:pt idx="1">
                  <c:v>19</c:v>
                </c:pt>
                <c:pt idx="2">
                  <c:v>27</c:v>
                </c:pt>
                <c:pt idx="3">
                  <c:v>67</c:v>
                </c:pt>
                <c:pt idx="4">
                  <c:v>149</c:v>
                </c:pt>
                <c:pt idx="5">
                  <c:v>294</c:v>
                </c:pt>
                <c:pt idx="6">
                  <c:v>327</c:v>
                </c:pt>
                <c:pt idx="7">
                  <c:v>209</c:v>
                </c:pt>
                <c:pt idx="8">
                  <c:v>52</c:v>
                </c:pt>
                <c:pt idx="9">
                  <c:v>1</c:v>
                </c:pt>
              </c:numCache>
            </c:numRef>
          </c:val>
        </c:ser>
        <c:ser>
          <c:idx val="1"/>
          <c:order val="1"/>
          <c:tx>
            <c:strRef>
              <c:f>ตร1!$M$4</c:f>
              <c:strCache>
                <c:ptCount val="1"/>
                <c:pt idx="0">
                  <c:v>เพศหญิง</c:v>
                </c:pt>
              </c:strCache>
            </c:strRef>
          </c:tx>
          <c:spPr>
            <a:pattFill prst="pct25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dLbls>
            <c:numFmt formatCode="0" sourceLinked="0"/>
            <c:txPr>
              <a:bodyPr/>
              <a:lstStyle/>
              <a:p>
                <a:pPr>
                  <a:defRPr sz="1400">
                    <a:latin typeface="TH SarabunPSK" pitchFamily="34" charset="-34"/>
                    <a:cs typeface="TH SarabunPSK" pitchFamily="34" charset="-34"/>
                  </a:defRPr>
                </a:pPr>
                <a:endParaRPr lang="th-TH"/>
              </a:p>
            </c:txPr>
            <c:showVal val="1"/>
          </c:dLbls>
          <c:cat>
            <c:strRef>
              <c:f>ตร1!$K$5:$K$14</c:f>
              <c:strCache>
                <c:ptCount val="10"/>
                <c:pt idx="0">
                  <c:v> 0 - 9 </c:v>
                </c:pt>
                <c:pt idx="1">
                  <c:v> 10 - 19</c:v>
                </c:pt>
                <c:pt idx="2">
                  <c:v> 20 - 29</c:v>
                </c:pt>
                <c:pt idx="3">
                  <c:v> 30 - 29</c:v>
                </c:pt>
                <c:pt idx="4">
                  <c:v> 40 - 49</c:v>
                </c:pt>
                <c:pt idx="5">
                  <c:v> 50 - 59</c:v>
                </c:pt>
                <c:pt idx="6">
                  <c:v> 60 - 69</c:v>
                </c:pt>
                <c:pt idx="7">
                  <c:v> 70 - 79</c:v>
                </c:pt>
                <c:pt idx="8">
                  <c:v> 80 -89 </c:v>
                </c:pt>
                <c:pt idx="9">
                  <c:v>90   ขึ้นไป</c:v>
                </c:pt>
              </c:strCache>
            </c:strRef>
          </c:cat>
          <c:val>
            <c:numRef>
              <c:f>ตร1!$M$5:$M$14</c:f>
              <c:numCache>
                <c:formatCode>General</c:formatCode>
                <c:ptCount val="10"/>
                <c:pt idx="0">
                  <c:v>5</c:v>
                </c:pt>
                <c:pt idx="1">
                  <c:v>14</c:v>
                </c:pt>
                <c:pt idx="2">
                  <c:v>25</c:v>
                </c:pt>
                <c:pt idx="3">
                  <c:v>113</c:v>
                </c:pt>
                <c:pt idx="4">
                  <c:v>371</c:v>
                </c:pt>
                <c:pt idx="5">
                  <c:v>448</c:v>
                </c:pt>
                <c:pt idx="6">
                  <c:v>376</c:v>
                </c:pt>
                <c:pt idx="7">
                  <c:v>191</c:v>
                </c:pt>
                <c:pt idx="8">
                  <c:v>43</c:v>
                </c:pt>
                <c:pt idx="9">
                  <c:v>3</c:v>
                </c:pt>
              </c:numCache>
            </c:numRef>
          </c:val>
        </c:ser>
        <c:gapWidth val="100"/>
        <c:axId val="105683968"/>
        <c:axId val="105694336"/>
      </c:barChart>
      <c:catAx>
        <c:axId val="1056839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H SarabunPSK"/>
                    <a:ea typeface="TH SarabunPSK"/>
                    <a:cs typeface="TH SarabunPSK"/>
                  </a:defRPr>
                </a:pPr>
                <a:r>
                  <a:rPr lang="th-TH"/>
                  <a:t>อายุ (ปี)</a:t>
                </a:r>
              </a:p>
            </c:rich>
          </c:tx>
          <c:layout>
            <c:manualLayout>
              <c:xMode val="edge"/>
              <c:yMode val="edge"/>
              <c:x val="0.92097008518519785"/>
              <c:y val="0.8461808820582386"/>
            </c:manualLayout>
          </c:layout>
          <c:spPr>
            <a:noFill/>
            <a:ln w="25400">
              <a:noFill/>
            </a:ln>
          </c:spPr>
        </c:title>
        <c:numFmt formatCode="\฿#,##0;\-\฿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0" b="0" i="0" u="none" strike="noStrike" baseline="0">
                <a:solidFill>
                  <a:srgbClr val="000000"/>
                </a:solidFill>
                <a:latin typeface="TH SarabunPSK"/>
                <a:ea typeface="TH SarabunPSK"/>
                <a:cs typeface="TH SarabunPSK"/>
              </a:defRPr>
            </a:pPr>
            <a:endParaRPr lang="th-TH"/>
          </a:p>
        </c:txPr>
        <c:crossAx val="105694336"/>
        <c:crosses val="autoZero"/>
        <c:auto val="1"/>
        <c:lblAlgn val="ctr"/>
        <c:lblOffset val="100"/>
        <c:tickLblSkip val="1"/>
        <c:tickMarkSkip val="1"/>
      </c:catAx>
      <c:valAx>
        <c:axId val="105694336"/>
        <c:scaling>
          <c:orientation val="minMax"/>
          <c:max val="450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400" b="1" i="0" u="none" strike="noStrike" baseline="0">
                    <a:solidFill>
                      <a:srgbClr val="000000"/>
                    </a:solidFill>
                    <a:latin typeface="TH SarabunPSK"/>
                    <a:ea typeface="TH SarabunPSK"/>
                    <a:cs typeface="TH SarabunPSK"/>
                  </a:defRPr>
                </a:pPr>
                <a:r>
                  <a:rPr lang="th-TH"/>
                  <a:t>จำนวน (ราย)</a:t>
                </a:r>
              </a:p>
            </c:rich>
          </c:tx>
          <c:layout>
            <c:manualLayout>
              <c:xMode val="edge"/>
              <c:yMode val="edge"/>
              <c:x val="1.5006634742695101E-3"/>
              <c:y val="1.5092014733530906E-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TH SarabunPSK"/>
                <a:ea typeface="TH SarabunPSK"/>
                <a:cs typeface="TH SarabunPSK"/>
              </a:defRPr>
            </a:pPr>
            <a:endParaRPr lang="th-TH"/>
          </a:p>
        </c:txPr>
        <c:crossAx val="1056839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TH SarabunPSK"/>
                <a:ea typeface="TH SarabunPSK"/>
                <a:cs typeface="TH SarabunPSK"/>
              </a:defRPr>
            </a:pPr>
            <a:endParaRPr lang="th-TH"/>
          </a:p>
        </c:txPr>
      </c:legendEntry>
      <c:legendEntry>
        <c:idx val="1"/>
        <c:txPr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TH SarabunPSK"/>
                <a:ea typeface="TH SarabunPSK"/>
                <a:cs typeface="TH SarabunPSK"/>
              </a:defRPr>
            </a:pPr>
            <a:endParaRPr lang="th-TH"/>
          </a:p>
        </c:txPr>
      </c:legendEntry>
      <c:layout>
        <c:manualLayout>
          <c:xMode val="edge"/>
          <c:yMode val="edge"/>
          <c:x val="0.78896888102949814"/>
          <c:y val="0.10215664577821065"/>
          <c:w val="0.1274963210243879"/>
          <c:h val="0.1113636363636365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TH SarabunPSK"/>
              <a:ea typeface="TH SarabunPSK"/>
              <a:cs typeface="TH SarabunPSK"/>
            </a:defRPr>
          </a:pPr>
          <a:endParaRPr lang="th-TH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th-TH"/>
    </a:p>
  </c:txPr>
  <c:printSettings>
    <c:headerFooter alignWithMargins="0"/>
    <c:pageMargins b="1" l="0.75000000000000189" r="0.75000000000000189" t="1" header="0.5" footer="0.5"/>
    <c:pageSetup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h-TH"/>
  <c:chart>
    <c:plotArea>
      <c:layout>
        <c:manualLayout>
          <c:layoutTarget val="inner"/>
          <c:xMode val="edge"/>
          <c:yMode val="edge"/>
          <c:x val="8.7573601037394519E-2"/>
          <c:y val="9.4984275614196895E-2"/>
          <c:w val="0.82123638313456548"/>
          <c:h val="0.58171620439336957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dLbls>
            <c:showVal val="1"/>
          </c:dLbls>
          <c:cat>
            <c:strRef>
              <c:f>ตร13!$G$6:$G$16</c:f>
              <c:strCache>
                <c:ptCount val="11"/>
                <c:pt idx="0">
                  <c:v>มะเร็งตับและท่อน้ำดี</c:v>
                </c:pt>
                <c:pt idx="1">
                  <c:v>มะเร็งปอด</c:v>
                </c:pt>
                <c:pt idx="2">
                  <c:v>มะเร็งช่องปาก</c:v>
                </c:pt>
                <c:pt idx="3">
                  <c:v>มะเร็งลำไส้ใหญ่และไส้ตรง</c:v>
                </c:pt>
                <c:pt idx="4">
                  <c:v>มะเร็งปากมดลูก</c:v>
                </c:pt>
                <c:pt idx="5">
                  <c:v>มะเร็งเต้านม</c:v>
                </c:pt>
                <c:pt idx="6">
                  <c:v>มะเร็งหลังโพรงจมูก</c:v>
                </c:pt>
                <c:pt idx="7">
                  <c:v>มะเร็งผิวหนัง</c:v>
                </c:pt>
                <c:pt idx="8">
                  <c:v>มะเร็งมดลูก</c:v>
                </c:pt>
                <c:pt idx="9">
                  <c:v>มะเร็งต่อมน้ำเหลือง</c:v>
                </c:pt>
                <c:pt idx="10">
                  <c:v>มะเร็งหลอดคอส่วนกลาง</c:v>
                </c:pt>
              </c:strCache>
            </c:strRef>
          </c:cat>
          <c:val>
            <c:numRef>
              <c:f>ตร13!$H$6:$H$16</c:f>
              <c:numCache>
                <c:formatCode>General</c:formatCode>
                <c:ptCount val="11"/>
                <c:pt idx="0">
                  <c:v>138</c:v>
                </c:pt>
                <c:pt idx="1">
                  <c:v>129</c:v>
                </c:pt>
                <c:pt idx="2">
                  <c:v>123</c:v>
                </c:pt>
                <c:pt idx="3">
                  <c:v>121</c:v>
                </c:pt>
                <c:pt idx="4">
                  <c:v>100</c:v>
                </c:pt>
                <c:pt idx="5">
                  <c:v>98</c:v>
                </c:pt>
                <c:pt idx="6">
                  <c:v>50</c:v>
                </c:pt>
                <c:pt idx="7">
                  <c:v>36</c:v>
                </c:pt>
                <c:pt idx="8">
                  <c:v>29</c:v>
                </c:pt>
                <c:pt idx="9">
                  <c:v>28</c:v>
                </c:pt>
                <c:pt idx="10">
                  <c:v>28</c:v>
                </c:pt>
              </c:numCache>
            </c:numRef>
          </c:val>
        </c:ser>
        <c:gapWidth val="100"/>
        <c:axId val="107047552"/>
        <c:axId val="107049728"/>
      </c:barChart>
      <c:catAx>
        <c:axId val="1070475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th-TH" b="1"/>
                  <a:t>ลำดับโรค</a:t>
                </a:r>
              </a:p>
            </c:rich>
          </c:tx>
          <c:layout>
            <c:manualLayout>
              <c:xMode val="edge"/>
              <c:yMode val="edge"/>
              <c:x val="0.91298072323070967"/>
              <c:y val="0.6432522286065596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/>
            </a:pPr>
            <a:endParaRPr lang="th-TH"/>
          </a:p>
        </c:txPr>
        <c:crossAx val="107049728"/>
        <c:crosses val="autoZero"/>
        <c:auto val="1"/>
        <c:lblAlgn val="ctr"/>
        <c:lblOffset val="100"/>
        <c:tickLblSkip val="1"/>
        <c:tickMarkSkip val="1"/>
      </c:catAx>
      <c:valAx>
        <c:axId val="107049728"/>
        <c:scaling>
          <c:orientation val="minMax"/>
          <c:max val="140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th-TH"/>
          </a:p>
        </c:txPr>
        <c:crossAx val="107047552"/>
        <c:crosses val="autoZero"/>
        <c:crossBetween val="between"/>
      </c:valAx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TH SarabunPSK" pitchFamily="34" charset="-34"/>
          <a:ea typeface="Cordia New"/>
          <a:cs typeface="TH SarabunPSK" pitchFamily="34" charset="-34"/>
        </a:defRPr>
      </a:pPr>
      <a:endParaRPr lang="th-TH"/>
    </a:p>
  </c:txPr>
  <c:printSettings>
    <c:headerFooter alignWithMargins="0"/>
    <c:pageMargins b="0.98425196850393659" l="0.74803149606299413" r="0.74803149606299413" t="0.98425196850393659" header="0.51181102362204722" footer="0.51181102362204722"/>
    <c:pageSetup paperSize="9" orientation="landscape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h-TH"/>
  <c:chart>
    <c:plotArea>
      <c:layout>
        <c:manualLayout>
          <c:layoutTarget val="inner"/>
          <c:xMode val="edge"/>
          <c:yMode val="edge"/>
          <c:x val="6.2357005693777098E-2"/>
          <c:y val="8.9220225676918591E-2"/>
          <c:w val="0.85262548199993515"/>
          <c:h val="0.77208134239630399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dLbls>
            <c:showVal val="1"/>
          </c:dLbls>
          <c:cat>
            <c:strRef>
              <c:f>ตร14!$A$4:$A$6</c:f>
              <c:strCache>
                <c:ptCount val="3"/>
                <c:pt idx="0">
                  <c:v>0 - 5</c:v>
                </c:pt>
                <c:pt idx="1">
                  <c:v> 6 - 10</c:v>
                </c:pt>
                <c:pt idx="2">
                  <c:v> 11 - 15</c:v>
                </c:pt>
              </c:strCache>
            </c:strRef>
          </c:cat>
          <c:val>
            <c:numRef>
              <c:f>ตร14!$B$4:$B$6</c:f>
              <c:numCache>
                <c:formatCode>General</c:formatCode>
                <c:ptCount val="3"/>
                <c:pt idx="0">
                  <c:v>5</c:v>
                </c:pt>
                <c:pt idx="1">
                  <c:v>4</c:v>
                </c:pt>
                <c:pt idx="2">
                  <c:v>16</c:v>
                </c:pt>
              </c:numCache>
            </c:numRef>
          </c:val>
        </c:ser>
        <c:gapWidth val="100"/>
        <c:overlap val="80"/>
        <c:axId val="107127168"/>
        <c:axId val="107129088"/>
      </c:barChart>
      <c:catAx>
        <c:axId val="1071271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th-TH" b="1"/>
                  <a:t>อายุ(ปี)</a:t>
                </a:r>
              </a:p>
            </c:rich>
          </c:tx>
          <c:layout>
            <c:manualLayout>
              <c:xMode val="edge"/>
              <c:yMode val="edge"/>
              <c:x val="0.92612361953158573"/>
              <c:y val="0.83557484801579363"/>
            </c:manualLayout>
          </c:layout>
          <c:spPr>
            <a:noFill/>
            <a:ln w="25400">
              <a:noFill/>
            </a:ln>
          </c:spPr>
        </c:title>
        <c:numFmt formatCode="\฿#,##0;\-\฿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th-TH"/>
          </a:p>
        </c:txPr>
        <c:crossAx val="107129088"/>
        <c:crosses val="autoZero"/>
        <c:auto val="1"/>
        <c:lblAlgn val="ctr"/>
        <c:lblOffset val="100"/>
        <c:tickLblSkip val="1"/>
        <c:tickMarkSkip val="1"/>
      </c:catAx>
      <c:valAx>
        <c:axId val="107129088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th-TH"/>
          </a:p>
        </c:txPr>
        <c:crossAx val="1071271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TH SarabunPSK" pitchFamily="34" charset="-34"/>
          <a:ea typeface="Cordia New"/>
          <a:cs typeface="TH SarabunPSK" pitchFamily="34" charset="-34"/>
        </a:defRPr>
      </a:pPr>
      <a:endParaRPr lang="th-TH"/>
    </a:p>
  </c:txPr>
  <c:printSettings>
    <c:headerFooter alignWithMargins="0"/>
    <c:pageMargins b="1" l="0.75000000000000189" r="0.75000000000000189" t="1" header="0.5" footer="0.5"/>
    <c:pageSetup paperSize="9" orientation="landscape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h-TH"/>
  <c:chart>
    <c:plotArea>
      <c:layout>
        <c:manualLayout>
          <c:layoutTarget val="inner"/>
          <c:xMode val="edge"/>
          <c:yMode val="edge"/>
          <c:x val="6.1570293263728093E-2"/>
          <c:y val="8.2714497742356674E-2"/>
          <c:w val="0.84404561498778352"/>
          <c:h val="0.63614898820241361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dLbls>
            <c:showVal val="1"/>
          </c:dLbls>
          <c:cat>
            <c:strRef>
              <c:f>ตร15!$H$3:$H$9</c:f>
              <c:strCache>
                <c:ptCount val="7"/>
                <c:pt idx="0">
                  <c:v>เนื้องอกสมอง</c:v>
                </c:pt>
                <c:pt idx="1">
                  <c:v>มะเร็งเนื้อเยื่ออ่อน</c:v>
                </c:pt>
                <c:pt idx="2">
                  <c:v>มะเร็งรังไข่</c:v>
                </c:pt>
                <c:pt idx="3">
                  <c:v>มะเร็งต่อมน้ำเหลือง</c:v>
                </c:pt>
                <c:pt idx="4">
                  <c:v>มะเร็งเม็ดเลือดขาว</c:v>
                </c:pt>
                <c:pt idx="5">
                  <c:v>มะเร็งช่องปาก</c:v>
                </c:pt>
                <c:pt idx="6">
                  <c:v>มะเร็งกระดูก</c:v>
                </c:pt>
              </c:strCache>
            </c:strRef>
          </c:cat>
          <c:val>
            <c:numRef>
              <c:f>ตร15!$I$3:$I$9</c:f>
              <c:numCache>
                <c:formatCode>General</c:formatCode>
                <c:ptCount val="7"/>
                <c:pt idx="0">
                  <c:v>10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</c:numCache>
            </c:numRef>
          </c:val>
        </c:ser>
        <c:gapWidth val="100"/>
        <c:axId val="107177856"/>
        <c:axId val="107179392"/>
      </c:barChart>
      <c:catAx>
        <c:axId val="10717785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1800000" vert="horz"/>
          <a:lstStyle/>
          <a:p>
            <a:pPr>
              <a:defRPr sz="1400"/>
            </a:pPr>
            <a:endParaRPr lang="th-TH"/>
          </a:p>
        </c:txPr>
        <c:crossAx val="107179392"/>
        <c:crosses val="autoZero"/>
        <c:auto val="1"/>
        <c:lblAlgn val="ctr"/>
        <c:lblOffset val="100"/>
        <c:tickLblSkip val="1"/>
        <c:tickMarkSkip val="1"/>
      </c:catAx>
      <c:valAx>
        <c:axId val="107179392"/>
        <c:scaling>
          <c:orientation val="minMax"/>
          <c:max val="10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th-TH"/>
          </a:p>
        </c:txPr>
        <c:crossAx val="107177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TH SarabunPSK" pitchFamily="34" charset="-34"/>
          <a:ea typeface="Cordia New"/>
          <a:cs typeface="TH SarabunPSK" pitchFamily="34" charset="-34"/>
        </a:defRPr>
      </a:pPr>
      <a:endParaRPr lang="th-TH"/>
    </a:p>
  </c:txPr>
  <c:printSettings>
    <c:headerFooter alignWithMargins="0">
      <c:oddHeader>&amp;R15</c:oddHeader>
    </c:headerFooter>
    <c:pageMargins b="0.78740157480314954" l="0.66929133858268031" r="0.39370078740157488" t="0.78740157480314954" header="0.39370078740157488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h-TH"/>
  <c:chart>
    <c:plotArea>
      <c:layout>
        <c:manualLayout>
          <c:layoutTarget val="inner"/>
          <c:xMode val="edge"/>
          <c:yMode val="edge"/>
          <c:x val="8.2246456282166605E-2"/>
          <c:y val="9.6825835552603115E-2"/>
          <c:w val="0.84194181879312979"/>
          <c:h val="0.73218673218673214"/>
        </c:manualLayout>
      </c:layout>
      <c:lineChart>
        <c:grouping val="stacked"/>
        <c:ser>
          <c:idx val="1"/>
          <c:order val="0"/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333333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7229482191064355E-2"/>
                  <c:y val="-4.8726387194089484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th-TH"/>
                      <a:t>1,204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</c:dLbl>
            <c:dLbl>
              <c:idx val="1"/>
              <c:layout>
                <c:manualLayout>
                  <c:x val="-4.0201579687928167E-2"/>
                  <c:y val="-4.8307868872495774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th-TH"/>
                      <a:t>1,628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</c:dLbl>
            <c:dLbl>
              <c:idx val="2"/>
              <c:layout>
                <c:manualLayout>
                  <c:x val="-4.2885200324881904E-2"/>
                  <c:y val="-4.2857643982326582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th-TH"/>
                      <a:t>1,708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</c:dLbl>
            <c:dLbl>
              <c:idx val="3"/>
              <c:layout>
                <c:manualLayout>
                  <c:x val="-4.2582497935708348E-2"/>
                  <c:y val="-4.2209679664708795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th-TH"/>
                      <a:t>1,851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</c:dLbl>
            <c:dLbl>
              <c:idx val="4"/>
              <c:layout>
                <c:manualLayout>
                  <c:x val="-4.0633799811391966E-2"/>
                  <c:y val="-4.0361315669815725E-2"/>
                </c:manualLayout>
              </c:layout>
              <c:numFmt formatCode="0\,0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th-TH"/>
                </a:p>
              </c:txPr>
              <c:dLblPos val="r"/>
              <c:showVal val="1"/>
            </c:dLbl>
            <c:dLbl>
              <c:idx val="5"/>
              <c:layout>
                <c:manualLayout>
                  <c:x val="-4.020883004455509E-2"/>
                  <c:y val="-4.5214539728022633E-2"/>
                </c:manualLayout>
              </c:layout>
              <c:numFmt formatCode="0\,0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th-TH"/>
                </a:p>
              </c:txPr>
              <c:dLblPos val="r"/>
              <c:showVal val="1"/>
            </c:dLbl>
            <c:dLbl>
              <c:idx val="6"/>
              <c:layout>
                <c:manualLayout>
                  <c:x val="-4.6570029299679766E-2"/>
                  <c:y val="-4.3948174326890389E-2"/>
                </c:manualLayout>
              </c:layout>
              <c:numFmt formatCode="0\,0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th-TH"/>
                </a:p>
              </c:txPr>
              <c:dLblPos val="r"/>
              <c:showVal val="1"/>
            </c:dLbl>
            <c:dLbl>
              <c:idx val="7"/>
              <c:layout>
                <c:manualLayout>
                  <c:x val="-4.3666920593929438E-2"/>
                  <c:y val="-4.4944499440394463E-2"/>
                </c:manualLayout>
              </c:layout>
              <c:numFmt formatCode="0\,0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th-TH"/>
                </a:p>
              </c:txPr>
              <c:dLblPos val="r"/>
              <c:showVal val="1"/>
            </c:dLbl>
            <c:dLbl>
              <c:idx val="8"/>
              <c:layout>
                <c:manualLayout>
                  <c:x val="-4.4765514403739839E-2"/>
                  <c:y val="-4.2390589007727839E-2"/>
                </c:manualLayout>
              </c:layout>
              <c:numFmt formatCode="0\,0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th-TH"/>
                </a:p>
              </c:txPr>
              <c:dLblPos val="r"/>
              <c:showVal val="1"/>
            </c:dLbl>
            <c:dLbl>
              <c:idx val="9"/>
              <c:layout>
                <c:manualLayout>
                  <c:x val="-4.8465173653456373E-2"/>
                  <c:y val="-3.9010011125924615E-2"/>
                </c:manualLayout>
              </c:layout>
              <c:numFmt formatCode="0\,0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th-TH"/>
                </a:p>
              </c:txPr>
              <c:dLblPos val="r"/>
              <c:showVal val="1"/>
            </c:dLbl>
            <c:dLbl>
              <c:idx val="10"/>
              <c:layout>
                <c:manualLayout>
                  <c:x val="-4.2716959094971023E-2"/>
                  <c:y val="-4.567784414307105E-2"/>
                </c:manualLayout>
              </c:layout>
              <c:numFmt formatCode="0\,0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th-TH"/>
                </a:p>
              </c:txPr>
              <c:dLblPos val="r"/>
              <c:showVal val="1"/>
            </c:dLbl>
            <c:dLbl>
              <c:idx val="11"/>
              <c:layout>
                <c:manualLayout>
                  <c:x val="-3.7668898293480267E-2"/>
                  <c:y val="-3.6424551868804542E-2"/>
                </c:manualLayout>
              </c:layout>
              <c:numFmt formatCode="0\,0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th-TH"/>
                </a:p>
              </c:txPr>
              <c:showVal val="1"/>
            </c:dLbl>
            <c:numFmt formatCode="#,##0;\-#,##0" sourceLinked="0"/>
            <c:spPr>
              <a:noFill/>
              <a:ln w="25400">
                <a:noFill/>
              </a:ln>
            </c:spPr>
            <c:showVal val="1"/>
          </c:dLbls>
          <c:cat>
            <c:numRef>
              <c:f>'รูป2ตร2,3'!$G$3:$G$14</c:f>
              <c:numCache>
                <c:formatCode>General</c:formatCode>
                <c:ptCount val="12"/>
                <c:pt idx="0">
                  <c:v>2544</c:v>
                </c:pt>
                <c:pt idx="1">
                  <c:v>2545</c:v>
                </c:pt>
                <c:pt idx="2">
                  <c:v>2546</c:v>
                </c:pt>
                <c:pt idx="3">
                  <c:v>2547</c:v>
                </c:pt>
                <c:pt idx="4">
                  <c:v>2548</c:v>
                </c:pt>
                <c:pt idx="5">
                  <c:v>2549</c:v>
                </c:pt>
                <c:pt idx="6">
                  <c:v>2550</c:v>
                </c:pt>
                <c:pt idx="7">
                  <c:v>2551</c:v>
                </c:pt>
                <c:pt idx="8">
                  <c:v>2552</c:v>
                </c:pt>
                <c:pt idx="9">
                  <c:v>2553</c:v>
                </c:pt>
                <c:pt idx="10">
                  <c:v>2554</c:v>
                </c:pt>
                <c:pt idx="11">
                  <c:v>2555</c:v>
                </c:pt>
              </c:numCache>
            </c:numRef>
          </c:cat>
          <c:val>
            <c:numRef>
              <c:f>'รูป2ตร2,3'!$H$3:$H$14</c:f>
              <c:numCache>
                <c:formatCode>0\,000</c:formatCode>
                <c:ptCount val="12"/>
                <c:pt idx="0">
                  <c:v>1204</c:v>
                </c:pt>
                <c:pt idx="1">
                  <c:v>1628</c:v>
                </c:pt>
                <c:pt idx="2">
                  <c:v>1708</c:v>
                </c:pt>
                <c:pt idx="3">
                  <c:v>1851</c:v>
                </c:pt>
                <c:pt idx="4">
                  <c:v>2211</c:v>
                </c:pt>
                <c:pt idx="5">
                  <c:v>2145</c:v>
                </c:pt>
                <c:pt idx="6">
                  <c:v>2281</c:v>
                </c:pt>
                <c:pt idx="7">
                  <c:v>2213</c:v>
                </c:pt>
                <c:pt idx="8">
                  <c:v>2206</c:v>
                </c:pt>
                <c:pt idx="9">
                  <c:v>2557</c:v>
                </c:pt>
                <c:pt idx="10">
                  <c:v>2594</c:v>
                </c:pt>
                <c:pt idx="11">
                  <c:v>2738</c:v>
                </c:pt>
              </c:numCache>
            </c:numRef>
          </c:val>
        </c:ser>
        <c:dLbls>
          <c:showVal val="1"/>
        </c:dLbls>
        <c:marker val="1"/>
        <c:axId val="105716736"/>
        <c:axId val="105747584"/>
      </c:lineChart>
      <c:catAx>
        <c:axId val="1057167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th-TH" b="1"/>
                  <a:t>ปี พ.ศ</a:t>
                </a:r>
              </a:p>
            </c:rich>
          </c:tx>
          <c:layout>
            <c:manualLayout>
              <c:xMode val="edge"/>
              <c:yMode val="edge"/>
              <c:x val="0.93583872438480464"/>
              <c:y val="0.7960687960687978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th-TH"/>
          </a:p>
        </c:txPr>
        <c:crossAx val="105747584"/>
        <c:crosses val="autoZero"/>
        <c:auto val="1"/>
        <c:lblAlgn val="ctr"/>
        <c:lblOffset val="100"/>
        <c:tickLblSkip val="1"/>
        <c:tickMarkSkip val="1"/>
      </c:catAx>
      <c:valAx>
        <c:axId val="105747584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th-TH" b="1"/>
                  <a:t>จำนวน (ราย)</a:t>
                </a:r>
              </a:p>
            </c:rich>
          </c:tx>
          <c:layout>
            <c:manualLayout>
              <c:xMode val="edge"/>
              <c:yMode val="edge"/>
              <c:x val="1.8228942039522061E-3"/>
              <c:y val="2.2596895255883836E-3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th-TH"/>
          </a:p>
        </c:txPr>
        <c:crossAx val="105716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12700">
      <a:solidFill>
        <a:srgbClr val="FFFFFF"/>
      </a:solidFill>
      <a:prstDash val="solid"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TH SarabunPSK" pitchFamily="34" charset="-34"/>
          <a:ea typeface="Cordia New"/>
          <a:cs typeface="TH SarabunPSK" pitchFamily="34" charset="-34"/>
        </a:defRPr>
      </a:pPr>
      <a:endParaRPr lang="th-TH"/>
    </a:p>
  </c:txPr>
  <c:printSettings>
    <c:headerFooter alignWithMargins="0"/>
    <c:pageMargins b="1" l="0.75000000000000189" r="0.75000000000000189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h-TH"/>
  <c:chart>
    <c:plotArea>
      <c:layout>
        <c:manualLayout>
          <c:layoutTarget val="inner"/>
          <c:xMode val="edge"/>
          <c:yMode val="edge"/>
          <c:x val="7.1072616426497634E-2"/>
          <c:y val="8.8558987503013359E-2"/>
          <c:w val="0.85728162163428712"/>
          <c:h val="0.74033761539143694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dLbls>
            <c:showVal val="1"/>
          </c:dLbls>
          <c:cat>
            <c:strRef>
              <c:f>ตร4!$A$4:$A$15</c:f>
              <c:strCache>
                <c:ptCount val="12"/>
                <c:pt idx="0">
                  <c:v>มกราคม</c:v>
                </c:pt>
                <c:pt idx="1">
                  <c:v>กุมภาพันธ์</c:v>
                </c:pt>
                <c:pt idx="2">
                  <c:v>มีนาคม</c:v>
                </c:pt>
                <c:pt idx="3">
                  <c:v>เมษายน</c:v>
                </c:pt>
                <c:pt idx="4">
                  <c:v>พฤษภาคม</c:v>
                </c:pt>
                <c:pt idx="5">
                  <c:v>มิถุนายน</c:v>
                </c:pt>
                <c:pt idx="6">
                  <c:v>กรกฎาคม</c:v>
                </c:pt>
                <c:pt idx="7">
                  <c:v>สิงหาคม</c:v>
                </c:pt>
                <c:pt idx="8">
                  <c:v>กันยายน</c:v>
                </c:pt>
                <c:pt idx="9">
                  <c:v>ตุลาคม</c:v>
                </c:pt>
                <c:pt idx="10">
                  <c:v>พฤศจิกายน</c:v>
                </c:pt>
                <c:pt idx="11">
                  <c:v>ธันวาคม</c:v>
                </c:pt>
              </c:strCache>
            </c:strRef>
          </c:cat>
          <c:val>
            <c:numRef>
              <c:f>ตร4!$B$4:$B$15</c:f>
              <c:numCache>
                <c:formatCode>General</c:formatCode>
                <c:ptCount val="12"/>
                <c:pt idx="0">
                  <c:v>192</c:v>
                </c:pt>
                <c:pt idx="1">
                  <c:v>239</c:v>
                </c:pt>
                <c:pt idx="2">
                  <c:v>243</c:v>
                </c:pt>
                <c:pt idx="3">
                  <c:v>187</c:v>
                </c:pt>
                <c:pt idx="4">
                  <c:v>251</c:v>
                </c:pt>
                <c:pt idx="5">
                  <c:v>234</c:v>
                </c:pt>
                <c:pt idx="6">
                  <c:v>241</c:v>
                </c:pt>
                <c:pt idx="7">
                  <c:v>260</c:v>
                </c:pt>
                <c:pt idx="8">
                  <c:v>231</c:v>
                </c:pt>
                <c:pt idx="9">
                  <c:v>260</c:v>
                </c:pt>
                <c:pt idx="10">
                  <c:v>206</c:v>
                </c:pt>
                <c:pt idx="11">
                  <c:v>194</c:v>
                </c:pt>
              </c:numCache>
            </c:numRef>
          </c:val>
        </c:ser>
        <c:gapWidth val="100"/>
        <c:axId val="106185856"/>
        <c:axId val="106187776"/>
      </c:barChart>
      <c:catAx>
        <c:axId val="1061858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th-TH" b="1"/>
                  <a:t>เดือน
</a:t>
                </a:r>
              </a:p>
            </c:rich>
          </c:tx>
          <c:layout>
            <c:manualLayout>
              <c:xMode val="edge"/>
              <c:yMode val="edge"/>
              <c:x val="0.9458780108166096"/>
              <c:y val="0.8045216215349736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2400000" vert="horz"/>
          <a:lstStyle/>
          <a:p>
            <a:pPr>
              <a:defRPr baseline="0"/>
            </a:pPr>
            <a:endParaRPr lang="th-TH"/>
          </a:p>
        </c:txPr>
        <c:crossAx val="106187776"/>
        <c:crosses val="autoZero"/>
        <c:auto val="1"/>
        <c:lblAlgn val="ctr"/>
        <c:lblOffset val="100"/>
        <c:tickLblSkip val="1"/>
        <c:tickMarkSkip val="1"/>
      </c:catAx>
      <c:valAx>
        <c:axId val="106187776"/>
        <c:scaling>
          <c:orientation val="minMax"/>
          <c:max val="260"/>
        </c:scaling>
        <c:axPos val="l"/>
        <c:title>
          <c:tx>
            <c:rich>
              <a:bodyPr rot="-60000" vert="horz"/>
              <a:lstStyle/>
              <a:p>
                <a:pPr algn="ctr">
                  <a:defRPr b="1"/>
                </a:pPr>
                <a:r>
                  <a:rPr lang="th-TH" b="1"/>
                  <a:t>จำนวน(ราย)</a:t>
                </a:r>
              </a:p>
            </c:rich>
          </c:tx>
          <c:layout>
            <c:manualLayout>
              <c:xMode val="edge"/>
              <c:yMode val="edge"/>
              <c:x val="6.1247304035104042E-4"/>
              <c:y val="1.5288858244554319E-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th-TH"/>
          </a:p>
        </c:txPr>
        <c:crossAx val="106185856"/>
        <c:crosses val="autoZero"/>
        <c:crossBetween val="between"/>
        <c:majorUnit val="20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TH SarabunPSK" pitchFamily="34" charset="-34"/>
          <a:ea typeface="TH SarabunPSK"/>
          <a:cs typeface="TH SarabunPSK" pitchFamily="34" charset="-34"/>
        </a:defRPr>
      </a:pPr>
      <a:endParaRPr lang="th-TH"/>
    </a:p>
  </c:txPr>
  <c:printSettings>
    <c:headerFooter alignWithMargins="0"/>
    <c:pageMargins b="1" l="0.75000000000000189" r="0.75000000000000189" t="1" header="0.5" footer="0.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h-TH"/>
  <c:chart>
    <c:plotArea>
      <c:layout>
        <c:manualLayout>
          <c:layoutTarget val="inner"/>
          <c:xMode val="edge"/>
          <c:yMode val="edge"/>
          <c:x val="7.272911805200262E-2"/>
          <c:y val="8.5364264950752208E-2"/>
          <c:w val="0.84204994472154004"/>
          <c:h val="0.66847644011791751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dLbls>
            <c:showVal val="1"/>
          </c:dLbls>
          <c:cat>
            <c:strRef>
              <c:f>ตร5!$A$4:$A$14</c:f>
              <c:strCache>
                <c:ptCount val="11"/>
                <c:pt idx="0">
                  <c:v>อุบลราชธานี</c:v>
                </c:pt>
                <c:pt idx="1">
                  <c:v>ศรีสะเกษ</c:v>
                </c:pt>
                <c:pt idx="2">
                  <c:v>สุรินทร์</c:v>
                </c:pt>
                <c:pt idx="3">
                  <c:v>ร้อยเอ็ด</c:v>
                </c:pt>
                <c:pt idx="4">
                  <c:v>ยโสธร</c:v>
                </c:pt>
                <c:pt idx="5">
                  <c:v>อำนาจเจริญ</c:v>
                </c:pt>
                <c:pt idx="6">
                  <c:v>มุกดาหาร</c:v>
                </c:pt>
                <c:pt idx="7">
                  <c:v>นครพนม</c:v>
                </c:pt>
                <c:pt idx="8">
                  <c:v>สาธารณรัฐประชาธิปไตยประชาชนลาว</c:v>
                </c:pt>
                <c:pt idx="9">
                  <c:v>บุรีรัมย์</c:v>
                </c:pt>
                <c:pt idx="10">
                  <c:v>มหาสารคาม</c:v>
                </c:pt>
              </c:strCache>
            </c:strRef>
          </c:cat>
          <c:val>
            <c:numRef>
              <c:f>ตร5!$B$4:$B$14</c:f>
              <c:numCache>
                <c:formatCode>0</c:formatCode>
                <c:ptCount val="11"/>
                <c:pt idx="0">
                  <c:v>764</c:v>
                </c:pt>
                <c:pt idx="1">
                  <c:v>648</c:v>
                </c:pt>
                <c:pt idx="2">
                  <c:v>260</c:v>
                </c:pt>
                <c:pt idx="3">
                  <c:v>235</c:v>
                </c:pt>
                <c:pt idx="4">
                  <c:v>226</c:v>
                </c:pt>
                <c:pt idx="5">
                  <c:v>180</c:v>
                </c:pt>
                <c:pt idx="6">
                  <c:v>137</c:v>
                </c:pt>
                <c:pt idx="7">
                  <c:v>130</c:v>
                </c:pt>
                <c:pt idx="8">
                  <c:v>48</c:v>
                </c:pt>
                <c:pt idx="9">
                  <c:v>23</c:v>
                </c:pt>
                <c:pt idx="10">
                  <c:v>23</c:v>
                </c:pt>
              </c:numCache>
            </c:numRef>
          </c:val>
        </c:ser>
        <c:gapWidth val="100"/>
        <c:axId val="106470400"/>
        <c:axId val="106484864"/>
      </c:barChart>
      <c:catAx>
        <c:axId val="106470400"/>
        <c:scaling>
          <c:orientation val="minMax"/>
        </c:scaling>
        <c:axPos val="b"/>
        <c:title>
          <c:tx>
            <c:rich>
              <a:bodyPr/>
              <a:lstStyle/>
              <a:p>
                <a:pPr algn="l">
                  <a:defRPr b="1"/>
                </a:pPr>
                <a:r>
                  <a:rPr lang="th-TH" b="1"/>
                  <a:t>จังหวัด</a:t>
                </a:r>
              </a:p>
            </c:rich>
          </c:tx>
          <c:layout>
            <c:manualLayout>
              <c:xMode val="edge"/>
              <c:yMode val="edge"/>
              <c:x val="0.93023763471721299"/>
              <c:y val="0.672441907573257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1800000" vert="horz"/>
          <a:lstStyle/>
          <a:p>
            <a:pPr>
              <a:defRPr/>
            </a:pPr>
            <a:endParaRPr lang="th-TH"/>
          </a:p>
        </c:txPr>
        <c:crossAx val="106484864"/>
        <c:crosses val="autoZero"/>
        <c:auto val="1"/>
        <c:lblAlgn val="ctr"/>
        <c:lblOffset val="100"/>
        <c:tickLblSkip val="1"/>
        <c:tickMarkSkip val="1"/>
      </c:catAx>
      <c:valAx>
        <c:axId val="106484864"/>
        <c:scaling>
          <c:orientation val="minMax"/>
          <c:max val="800"/>
        </c:scaling>
        <c:axPos val="l"/>
        <c:title>
          <c:tx>
            <c:rich>
              <a:bodyPr rot="-60000" vert="horz"/>
              <a:lstStyle/>
              <a:p>
                <a:pPr algn="ctr">
                  <a:defRPr b="1"/>
                </a:pPr>
                <a:r>
                  <a:rPr lang="th-TH" b="1"/>
                  <a:t>จำนวน(ราย)</a:t>
                </a:r>
              </a:p>
            </c:rich>
          </c:tx>
          <c:layout>
            <c:manualLayout>
              <c:xMode val="edge"/>
              <c:yMode val="edge"/>
              <c:x val="1.3238994887921098E-3"/>
              <c:y val="2.0636181945146771E-4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/>
            </a:pPr>
            <a:endParaRPr lang="th-TH"/>
          </a:p>
        </c:txPr>
        <c:crossAx val="106470400"/>
        <c:crosses val="autoZero"/>
        <c:crossBetween val="between"/>
      </c:valAx>
      <c:spPr>
        <a:noFill/>
        <a:ln w="12700">
          <a:solidFill>
            <a:srgbClr val="FFFFFF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TH SarabunPSK" pitchFamily="34" charset="-34"/>
          <a:ea typeface="Cordia New"/>
          <a:cs typeface="TH SarabunPSK" pitchFamily="34" charset="-34"/>
        </a:defRPr>
      </a:pPr>
      <a:endParaRPr lang="th-TH"/>
    </a:p>
  </c:txPr>
  <c:printSettings>
    <c:headerFooter alignWithMargins="0">
      <c:oddHeader>&amp;R4</c:oddHeader>
    </c:headerFooter>
    <c:pageMargins b="0.39370078740157488" l="0.66929133858268031" r="0.39370078740157488" t="0.39370078740157488" header="0.39370078740157488" footer="0.39370078740157488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h-TH"/>
  <c:chart>
    <c:autoTitleDeleted val="1"/>
    <c:plotArea>
      <c:layout>
        <c:manualLayout>
          <c:layoutTarget val="inner"/>
          <c:xMode val="edge"/>
          <c:yMode val="edge"/>
          <c:x val="0.10051077914985236"/>
          <c:y val="7.2505451940088533E-2"/>
          <c:w val="0.79199877266526564"/>
          <c:h val="0.57436692353159979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dLbls>
            <c:showVal val="1"/>
          </c:dLbls>
          <c:cat>
            <c:strRef>
              <c:f>ตร6!$A$4:$A$10</c:f>
              <c:strCache>
                <c:ptCount val="7"/>
                <c:pt idx="0">
                  <c:v>ตรวจชิ้นเนื้อหรือพยาธิวิทยา</c:v>
                </c:pt>
                <c:pt idx="1">
                  <c:v>รังสีวินิจฉัย, ส่องกล้อง, Ultrasound</c:v>
                </c:pt>
                <c:pt idx="2">
                  <c:v>ตรวจชิ้นเนื้องอกที่แพร่กระจาย</c:v>
                </c:pt>
                <c:pt idx="3">
                  <c:v>ตรวจทางเซลล์ หรือ ตรวจเลือด</c:v>
                </c:pt>
                <c:pt idx="4">
                  <c:v>ซักประวัติและตรวจร่างกาย</c:v>
                </c:pt>
                <c:pt idx="5">
                  <c:v>ผ่าตัดหรือผ่าศพโดยไม่มีผลชิ้นเนื้อ</c:v>
                </c:pt>
                <c:pt idx="6">
                  <c:v>ตรวจทางชีวเคมีหรือระบบอิมมูน</c:v>
                </c:pt>
              </c:strCache>
            </c:strRef>
          </c:cat>
          <c:val>
            <c:numRef>
              <c:f>ตร6!$B$4:$B$10</c:f>
              <c:numCache>
                <c:formatCode>General</c:formatCode>
                <c:ptCount val="7"/>
                <c:pt idx="0" formatCode="0\,000">
                  <c:v>2089</c:v>
                </c:pt>
                <c:pt idx="1">
                  <c:v>419</c:v>
                </c:pt>
                <c:pt idx="2">
                  <c:v>168</c:v>
                </c:pt>
                <c:pt idx="3">
                  <c:v>25</c:v>
                </c:pt>
                <c:pt idx="4">
                  <c:v>23</c:v>
                </c:pt>
                <c:pt idx="5">
                  <c:v>13</c:v>
                </c:pt>
                <c:pt idx="6">
                  <c:v>1</c:v>
                </c:pt>
              </c:numCache>
            </c:numRef>
          </c:val>
        </c:ser>
        <c:gapWidth val="100"/>
        <c:axId val="106550400"/>
        <c:axId val="106552320"/>
      </c:barChart>
      <c:catAx>
        <c:axId val="1065504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th-TH" b="1"/>
                  <a:t>วิธีวินิจฉัย</a:t>
                </a:r>
              </a:p>
            </c:rich>
          </c:tx>
          <c:layout>
            <c:manualLayout>
              <c:xMode val="edge"/>
              <c:yMode val="edge"/>
              <c:x val="0.90678654013110549"/>
              <c:y val="0.6251289984896889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/>
            </a:pPr>
            <a:endParaRPr lang="th-TH"/>
          </a:p>
        </c:txPr>
        <c:crossAx val="106552320"/>
        <c:crosses val="autoZero"/>
        <c:auto val="1"/>
        <c:lblAlgn val="ctr"/>
        <c:lblOffset val="100"/>
        <c:tickLblSkip val="1"/>
        <c:tickMarkSkip val="1"/>
      </c:catAx>
      <c:valAx>
        <c:axId val="106552320"/>
        <c:scaling>
          <c:orientation val="minMax"/>
          <c:max val="2250"/>
        </c:scaling>
        <c:axPos val="l"/>
        <c:numFmt formatCode="#,##0;\-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th-TH"/>
          </a:p>
        </c:txPr>
        <c:crossAx val="106550400"/>
        <c:crosses val="autoZero"/>
        <c:crossBetween val="between"/>
        <c:majorUnit val="250"/>
      </c:valAx>
      <c:spPr>
        <a:solidFill>
          <a:srgbClr val="FFFF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TH SarabunPSK" pitchFamily="34" charset="-34"/>
          <a:ea typeface="Cordia New"/>
          <a:cs typeface="TH SarabunPSK" pitchFamily="34" charset="-34"/>
        </a:defRPr>
      </a:pPr>
      <a:endParaRPr lang="th-TH"/>
    </a:p>
  </c:txPr>
  <c:printSettings>
    <c:headerFooter alignWithMargins="0">
      <c:oddHeader>&amp;R6</c:oddHeader>
    </c:headerFooter>
    <c:pageMargins b="1" l="0.75000000000000189" r="0.75000000000000189" t="1" header="0.5" footer="0.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h-TH"/>
  <c:chart>
    <c:plotArea>
      <c:layout>
        <c:manualLayout>
          <c:layoutTarget val="inner"/>
          <c:xMode val="edge"/>
          <c:yMode val="edge"/>
          <c:x val="7.2964749998329012E-2"/>
          <c:y val="8.483194829648362E-2"/>
          <c:w val="0.8314984808689917"/>
          <c:h val="0.64446685349649946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dLbls>
            <c:showVal val="1"/>
          </c:dLbls>
          <c:cat>
            <c:strRef>
              <c:f>ตร9!$H$3:$H$12</c:f>
              <c:strCache>
                <c:ptCount val="10"/>
                <c:pt idx="0">
                  <c:v>มะเร็งเต้านม</c:v>
                </c:pt>
                <c:pt idx="1">
                  <c:v>มะเร็งปากมดลูก</c:v>
                </c:pt>
                <c:pt idx="2">
                  <c:v>มะเร็งลำไส้ใหญ่และไส้ตรง</c:v>
                </c:pt>
                <c:pt idx="3">
                  <c:v>มะเร็งตับและท่อน้ำดี</c:v>
                </c:pt>
                <c:pt idx="4">
                  <c:v>มะเร็งปอด</c:v>
                </c:pt>
                <c:pt idx="5">
                  <c:v>มะเร็งช่องปาก</c:v>
                </c:pt>
                <c:pt idx="6">
                  <c:v>มะเร็งหลังโพรงจมูก</c:v>
                </c:pt>
                <c:pt idx="7">
                  <c:v>เนื้องอกสมอง</c:v>
                </c:pt>
                <c:pt idx="8">
                  <c:v>มะเร็งมดลูก</c:v>
                </c:pt>
                <c:pt idx="9">
                  <c:v>มะเร็งกระเพาะอาหาร</c:v>
                </c:pt>
              </c:strCache>
            </c:strRef>
          </c:cat>
          <c:val>
            <c:numRef>
              <c:f>ตร9!$I$3:$I$12</c:f>
              <c:numCache>
                <c:formatCode>0</c:formatCode>
                <c:ptCount val="10"/>
                <c:pt idx="0">
                  <c:v>430</c:v>
                </c:pt>
                <c:pt idx="1">
                  <c:v>303</c:v>
                </c:pt>
                <c:pt idx="2">
                  <c:v>265</c:v>
                </c:pt>
                <c:pt idx="3">
                  <c:v>251</c:v>
                </c:pt>
                <c:pt idx="4">
                  <c:v>221</c:v>
                </c:pt>
                <c:pt idx="5">
                  <c:v>169</c:v>
                </c:pt>
                <c:pt idx="6">
                  <c:v>125</c:v>
                </c:pt>
                <c:pt idx="7">
                  <c:v>82</c:v>
                </c:pt>
                <c:pt idx="8">
                  <c:v>70</c:v>
                </c:pt>
                <c:pt idx="9">
                  <c:v>64</c:v>
                </c:pt>
              </c:numCache>
            </c:numRef>
          </c:val>
        </c:ser>
        <c:gapWidth val="100"/>
        <c:axId val="106818560"/>
        <c:axId val="106632320"/>
      </c:barChart>
      <c:catAx>
        <c:axId val="1068185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th-TH" sz="1400" b="1">
                    <a:latin typeface="TH SarabunPSK" pitchFamily="34" charset="-34"/>
                    <a:cs typeface="TH SarabunPSK" pitchFamily="34" charset="-34"/>
                  </a:rPr>
                  <a:t>ลำดับโรค</a:t>
                </a:r>
              </a:p>
            </c:rich>
          </c:tx>
          <c:layout>
            <c:manualLayout>
              <c:xMode val="edge"/>
              <c:yMode val="edge"/>
              <c:x val="0.91311584635331233"/>
              <c:y val="0.7030199017573609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00000" vert="horz"/>
          <a:lstStyle/>
          <a:p>
            <a:pPr>
              <a:defRPr/>
            </a:pPr>
            <a:endParaRPr lang="th-TH"/>
          </a:p>
        </c:txPr>
        <c:crossAx val="106632320"/>
        <c:crosses val="autoZero"/>
        <c:auto val="1"/>
        <c:lblAlgn val="ctr"/>
        <c:lblOffset val="100"/>
        <c:tickLblSkip val="1"/>
        <c:tickMarkSkip val="1"/>
      </c:catAx>
      <c:valAx>
        <c:axId val="106632320"/>
        <c:scaling>
          <c:orientation val="minMax"/>
          <c:max val="450"/>
        </c:scaling>
        <c:axPos val="l"/>
        <c:title>
          <c:tx>
            <c:rich>
              <a:bodyPr rot="-60000" vert="horz"/>
              <a:lstStyle/>
              <a:p>
                <a:pPr algn="ctr">
                  <a:defRPr b="1"/>
                </a:pPr>
                <a:r>
                  <a:rPr lang="th-TH" b="1"/>
                  <a:t>จำนวน(ราย)</a:t>
                </a:r>
              </a:p>
            </c:rich>
          </c:tx>
          <c:layout>
            <c:manualLayout>
              <c:xMode val="edge"/>
              <c:yMode val="edge"/>
              <c:x val="1.4406353728559E-3"/>
              <c:y val="3.2542004282911334E-4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th-TH"/>
          </a:p>
        </c:txPr>
        <c:crossAx val="106818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TH SarabunPSK" pitchFamily="34" charset="-34"/>
          <a:ea typeface="Cordia New"/>
          <a:cs typeface="TH SarabunPSK" pitchFamily="34" charset="-34"/>
        </a:defRPr>
      </a:pPr>
      <a:endParaRPr lang="th-TH"/>
    </a:p>
  </c:txPr>
  <c:printSettings>
    <c:headerFooter alignWithMargins="0"/>
    <c:pageMargins b="1" l="0.75000000000000211" r="0.75000000000000211" t="1" header="0.5" footer="0.5"/>
    <c:pageSetup paperSize="9" orientation="landscape" horizontalDpi="300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h-TH"/>
  <c:chart>
    <c:plotArea>
      <c:layout>
        <c:manualLayout>
          <c:layoutTarget val="inner"/>
          <c:xMode val="edge"/>
          <c:yMode val="edge"/>
          <c:x val="7.2450566034892402E-2"/>
          <c:y val="7.8050197683378175E-2"/>
          <c:w val="0.83026472076490976"/>
          <c:h val="0.64251476137402419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dLbls>
            <c:showVal val="1"/>
          </c:dLbls>
          <c:cat>
            <c:strRef>
              <c:f>ตร10!$G$3:$G$12</c:f>
              <c:strCache>
                <c:ptCount val="10"/>
                <c:pt idx="0">
                  <c:v>มะเร็งเต้านม</c:v>
                </c:pt>
                <c:pt idx="1">
                  <c:v>มะเร็งปากมดลูก</c:v>
                </c:pt>
                <c:pt idx="2">
                  <c:v>มะเร็งลำไส้ใหญ่และลำไส้ตรง</c:v>
                </c:pt>
                <c:pt idx="3">
                  <c:v>มะเร็งช่องปาก</c:v>
                </c:pt>
                <c:pt idx="4">
                  <c:v>มะเร็งตับและท่อน้ำดี</c:v>
                </c:pt>
                <c:pt idx="5">
                  <c:v>มะเร็งปอด</c:v>
                </c:pt>
                <c:pt idx="6">
                  <c:v>มะเร็งมดลูก</c:v>
                </c:pt>
                <c:pt idx="7">
                  <c:v>มะเร็งรังไข่</c:v>
                </c:pt>
                <c:pt idx="8">
                  <c:v>เนื้องอกสมอง</c:v>
                </c:pt>
                <c:pt idx="9">
                  <c:v>มะเร็งผิวหนัง</c:v>
                </c:pt>
              </c:strCache>
            </c:strRef>
          </c:cat>
          <c:val>
            <c:numRef>
              <c:f>ตร10!$H$3:$H$12</c:f>
              <c:numCache>
                <c:formatCode>General</c:formatCode>
                <c:ptCount val="10"/>
                <c:pt idx="0">
                  <c:v>426</c:v>
                </c:pt>
                <c:pt idx="1">
                  <c:v>303</c:v>
                </c:pt>
                <c:pt idx="2">
                  <c:v>128</c:v>
                </c:pt>
                <c:pt idx="3">
                  <c:v>105</c:v>
                </c:pt>
                <c:pt idx="4">
                  <c:v>84</c:v>
                </c:pt>
                <c:pt idx="5">
                  <c:v>81</c:v>
                </c:pt>
                <c:pt idx="6">
                  <c:v>70</c:v>
                </c:pt>
                <c:pt idx="7">
                  <c:v>62</c:v>
                </c:pt>
                <c:pt idx="8">
                  <c:v>33</c:v>
                </c:pt>
                <c:pt idx="9">
                  <c:v>30</c:v>
                </c:pt>
              </c:numCache>
            </c:numRef>
          </c:val>
        </c:ser>
        <c:gapWidth val="100"/>
        <c:axId val="106701952"/>
        <c:axId val="106703872"/>
      </c:barChart>
      <c:catAx>
        <c:axId val="1067019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th-TH" b="1"/>
                  <a:t>ลำดับโรค</a:t>
                </a:r>
              </a:p>
            </c:rich>
          </c:tx>
          <c:layout>
            <c:manualLayout>
              <c:xMode val="edge"/>
              <c:yMode val="edge"/>
              <c:x val="0.91269700731851089"/>
              <c:y val="0.697229757794208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00000" vert="horz"/>
          <a:lstStyle/>
          <a:p>
            <a:pPr>
              <a:defRPr/>
            </a:pPr>
            <a:endParaRPr lang="th-TH"/>
          </a:p>
        </c:txPr>
        <c:crossAx val="106703872"/>
        <c:crosses val="autoZero"/>
        <c:auto val="1"/>
        <c:lblAlgn val="ctr"/>
        <c:lblOffset val="100"/>
        <c:tickLblSkip val="1"/>
        <c:tickMarkSkip val="1"/>
      </c:catAx>
      <c:valAx>
        <c:axId val="106703872"/>
        <c:scaling>
          <c:orientation val="minMax"/>
        </c:scaling>
        <c:axPos val="l"/>
        <c:title>
          <c:tx>
            <c:rich>
              <a:bodyPr rot="-60000" vert="horz"/>
              <a:lstStyle/>
              <a:p>
                <a:pPr algn="ctr">
                  <a:defRPr b="1"/>
                </a:pPr>
                <a:r>
                  <a:rPr lang="th-TH" b="1"/>
                  <a:t>จำนวน (ราย)</a:t>
                </a:r>
              </a:p>
            </c:rich>
          </c:tx>
          <c:layout>
            <c:manualLayout>
              <c:xMode val="edge"/>
              <c:yMode val="edge"/>
              <c:x val="2.0009131946854847E-3"/>
              <c:y val="6.8988477053760224E-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th-TH"/>
          </a:p>
        </c:txPr>
        <c:crossAx val="106701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TH SarabunPSK" pitchFamily="34" charset="-34"/>
          <a:ea typeface="Cordia New"/>
          <a:cs typeface="TH SarabunPSK" pitchFamily="34" charset="-34"/>
        </a:defRPr>
      </a:pPr>
      <a:endParaRPr lang="th-TH"/>
    </a:p>
  </c:txPr>
  <c:printSettings>
    <c:headerFooter alignWithMargins="0">
      <c:oddHeader>&amp;R10</c:oddHeader>
    </c:headerFooter>
    <c:pageMargins b="1" l="0.75000000000000211" r="0.75000000000000211" t="1" header="0.5" footer="0.5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h-TH"/>
  <c:chart>
    <c:plotArea>
      <c:layout>
        <c:manualLayout>
          <c:layoutTarget val="inner"/>
          <c:xMode val="edge"/>
          <c:yMode val="edge"/>
          <c:x val="9.7570674345796485E-2"/>
          <c:y val="6.9426783239123241E-2"/>
          <c:w val="0.79564522847587282"/>
          <c:h val="0.64710597522945601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dLbls>
            <c:showVal val="1"/>
          </c:dLbls>
          <c:cat>
            <c:strRef>
              <c:f>ตร11!$H$3:$H$13</c:f>
              <c:strCache>
                <c:ptCount val="11"/>
                <c:pt idx="0">
                  <c:v>มะเร็งตับและท่อน้ำดี</c:v>
                </c:pt>
                <c:pt idx="1">
                  <c:v>มะเร็งปอด</c:v>
                </c:pt>
                <c:pt idx="2">
                  <c:v>มะเร็งลำไส้ใหญ่และไส้ตรง</c:v>
                </c:pt>
                <c:pt idx="3">
                  <c:v>มะเร็งหลังโพรงจมูก</c:v>
                </c:pt>
                <c:pt idx="4">
                  <c:v>มะเร็งช่องปาก</c:v>
                </c:pt>
                <c:pt idx="5">
                  <c:v>เนื้องอกสมอง</c:v>
                </c:pt>
                <c:pt idx="6">
                  <c:v>มะเร็งต่อมน้ำเหลือง</c:v>
                </c:pt>
                <c:pt idx="7">
                  <c:v>มะเร็งหลอดคอส่วนกลาง</c:v>
                </c:pt>
                <c:pt idx="8">
                  <c:v>มะเร็งกล่องเสียง</c:v>
                </c:pt>
                <c:pt idx="9">
                  <c:v>มะเร็งกระเพาะอาหาร</c:v>
                </c:pt>
                <c:pt idx="10">
                  <c:v>มะเร็งผิวหนัง</c:v>
                </c:pt>
              </c:strCache>
            </c:strRef>
          </c:cat>
          <c:val>
            <c:numRef>
              <c:f>ตร11!$I$3:$I$13</c:f>
              <c:numCache>
                <c:formatCode>General</c:formatCode>
                <c:ptCount val="11"/>
                <c:pt idx="0">
                  <c:v>167</c:v>
                </c:pt>
                <c:pt idx="1">
                  <c:v>140</c:v>
                </c:pt>
                <c:pt idx="2">
                  <c:v>137</c:v>
                </c:pt>
                <c:pt idx="3">
                  <c:v>98</c:v>
                </c:pt>
                <c:pt idx="4">
                  <c:v>64</c:v>
                </c:pt>
                <c:pt idx="5">
                  <c:v>49</c:v>
                </c:pt>
                <c:pt idx="6">
                  <c:v>40</c:v>
                </c:pt>
                <c:pt idx="7">
                  <c:v>37</c:v>
                </c:pt>
                <c:pt idx="8">
                  <c:v>35</c:v>
                </c:pt>
                <c:pt idx="9">
                  <c:v>35</c:v>
                </c:pt>
                <c:pt idx="10">
                  <c:v>30</c:v>
                </c:pt>
              </c:numCache>
            </c:numRef>
          </c:val>
        </c:ser>
        <c:gapWidth val="100"/>
        <c:axId val="106564608"/>
        <c:axId val="106579072"/>
      </c:barChart>
      <c:catAx>
        <c:axId val="1065646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th-TH" b="1"/>
                  <a:t>ลำดับโรค</a:t>
                </a:r>
              </a:p>
            </c:rich>
          </c:tx>
          <c:layout>
            <c:manualLayout>
              <c:xMode val="edge"/>
              <c:yMode val="edge"/>
              <c:x val="0.91378550878730636"/>
              <c:y val="0.6926818661240449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00000" vert="horz"/>
          <a:lstStyle/>
          <a:p>
            <a:pPr>
              <a:defRPr/>
            </a:pPr>
            <a:endParaRPr lang="th-TH"/>
          </a:p>
        </c:txPr>
        <c:crossAx val="106579072"/>
        <c:crosses val="autoZero"/>
        <c:auto val="1"/>
        <c:lblAlgn val="ctr"/>
        <c:lblOffset val="100"/>
        <c:tickLblSkip val="1"/>
        <c:tickMarkSkip val="1"/>
      </c:catAx>
      <c:valAx>
        <c:axId val="106579072"/>
        <c:scaling>
          <c:orientation val="minMax"/>
          <c:max val="180"/>
          <c:min val="0"/>
        </c:scaling>
        <c:axPos val="l"/>
        <c:title>
          <c:tx>
            <c:rich>
              <a:bodyPr rot="-60000" vert="horz"/>
              <a:lstStyle/>
              <a:p>
                <a:pPr algn="ctr">
                  <a:defRPr b="1"/>
                </a:pPr>
                <a:r>
                  <a:rPr lang="th-TH" b="1"/>
                  <a:t>จำนวน (ราย)</a:t>
                </a:r>
              </a:p>
            </c:rich>
          </c:tx>
          <c:layout>
            <c:manualLayout>
              <c:xMode val="edge"/>
              <c:yMode val="edge"/>
              <c:x val="1.7225897993018931E-2"/>
              <c:y val="3.3457370568055621E-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th-TH"/>
          </a:p>
        </c:txPr>
        <c:crossAx val="106564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TH SarabunPSK" pitchFamily="34" charset="-34"/>
          <a:ea typeface="Cordia New"/>
          <a:cs typeface="TH SarabunPSK" pitchFamily="34" charset="-34"/>
        </a:defRPr>
      </a:pPr>
      <a:endParaRPr lang="th-TH"/>
    </a:p>
  </c:txPr>
  <c:printSettings>
    <c:headerFooter alignWithMargins="0"/>
    <c:pageMargins b="0.98425196850393659" l="0.74803149606299413" r="0.74803149606299413" t="0.98425196850393659" header="0.51181102362204722" footer="0.51181102362204722"/>
    <c:pageSetup paperSize="9" orientation="landscape" horizontalDpi="2400" verticalDpi="24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h-TH"/>
  <c:chart>
    <c:plotArea>
      <c:layout>
        <c:manualLayout>
          <c:layoutTarget val="inner"/>
          <c:xMode val="edge"/>
          <c:yMode val="edge"/>
          <c:x val="7.2849649376443157E-2"/>
          <c:y val="7.330215975562783E-2"/>
          <c:w val="0.83639677936124357"/>
          <c:h val="0.62931946646601022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dLbls>
            <c:showVal val="1"/>
          </c:dLbls>
          <c:cat>
            <c:strRef>
              <c:f>ตร12!$A$4:$A$7</c:f>
              <c:strCache>
                <c:ptCount val="4"/>
                <c:pt idx="0">
                  <c:v> 60 - 69</c:v>
                </c:pt>
                <c:pt idx="1">
                  <c:v> 70 - 79</c:v>
                </c:pt>
                <c:pt idx="2">
                  <c:v> 80 - 89</c:v>
                </c:pt>
                <c:pt idx="3">
                  <c:v> 90  ขึ้นไป</c:v>
                </c:pt>
              </c:strCache>
            </c:strRef>
          </c:cat>
          <c:val>
            <c:numRef>
              <c:f>ตร12!$B$4:$B$7</c:f>
              <c:numCache>
                <c:formatCode>General</c:formatCode>
                <c:ptCount val="4"/>
                <c:pt idx="0">
                  <c:v>703</c:v>
                </c:pt>
                <c:pt idx="1">
                  <c:v>400</c:v>
                </c:pt>
                <c:pt idx="2">
                  <c:v>95</c:v>
                </c:pt>
                <c:pt idx="3">
                  <c:v>4</c:v>
                </c:pt>
              </c:numCache>
            </c:numRef>
          </c:val>
        </c:ser>
        <c:gapWidth val="100"/>
        <c:axId val="106906752"/>
        <c:axId val="106908672"/>
      </c:barChart>
      <c:catAx>
        <c:axId val="1069067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th-TH" b="1"/>
                  <a:t>อายุ(ปี)</a:t>
                </a:r>
              </a:p>
            </c:rich>
          </c:tx>
          <c:layout>
            <c:manualLayout>
              <c:xMode val="edge"/>
              <c:yMode val="edge"/>
              <c:x val="0.92723938599126732"/>
              <c:y val="0.680508989277362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th-TH"/>
          </a:p>
        </c:txPr>
        <c:crossAx val="106908672"/>
        <c:crosses val="autoZero"/>
        <c:auto val="1"/>
        <c:lblAlgn val="ctr"/>
        <c:lblOffset val="100"/>
        <c:tickLblSkip val="1"/>
        <c:tickMarkSkip val="1"/>
      </c:catAx>
      <c:valAx>
        <c:axId val="106908672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th-TH"/>
          </a:p>
        </c:txPr>
        <c:crossAx val="1069067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TH SarabunPSK" pitchFamily="34" charset="-34"/>
          <a:ea typeface="Cordia New"/>
          <a:cs typeface="TH SarabunPSK" pitchFamily="34" charset="-34"/>
        </a:defRPr>
      </a:pPr>
      <a:endParaRPr lang="th-TH"/>
    </a:p>
  </c:txPr>
  <c:printSettings>
    <c:headerFooter alignWithMargins="0">
      <c:oddHeader>&amp;Cสถิติโรคมะเร็งปี พ.ศ. 2552&amp;R12</c:oddHeader>
      <c:oddFooter>&amp;Cศูนย์มะเร็งอุบลราชธานี
(Hospital  Based Cancer Registry)</c:oddFooter>
    </c:headerFooter>
    <c:pageMargins b="1" l="0.75000000000000189" r="0.75000000000000189" t="1" header="0.5" footer="0.5"/>
    <c:pageSetup paperSize="9"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21650</xdr:rowOff>
    </xdr:from>
    <xdr:to>
      <xdr:col>6</xdr:col>
      <xdr:colOff>952500</xdr:colOff>
      <xdr:row>34</xdr:row>
      <xdr:rowOff>285751</xdr:rowOff>
    </xdr:to>
    <xdr:graphicFrame macro="">
      <xdr:nvGraphicFramePr>
        <xdr:cNvPr id="23563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12</xdr:row>
      <xdr:rowOff>76200</xdr:rowOff>
    </xdr:from>
    <xdr:to>
      <xdr:col>2</xdr:col>
      <xdr:colOff>3295651</xdr:colOff>
      <xdr:row>30</xdr:row>
      <xdr:rowOff>123825</xdr:rowOff>
    </xdr:to>
    <xdr:graphicFrame macro="">
      <xdr:nvGraphicFramePr>
        <xdr:cNvPr id="6758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0.13023</cdr:x>
      <cdr:y>0.04949</cdr:y>
    </cdr:to>
    <cdr:sp macro="" textlink="">
      <cdr:nvSpPr>
        <cdr:cNvPr id="686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0"/>
          <a:ext cx="800100" cy="2762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4572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th-TH" sz="1400" b="1" i="0" strike="noStrike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จำนวน(ราย)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28576</xdr:colOff>
      <xdr:row>19</xdr:row>
      <xdr:rowOff>28575</xdr:rowOff>
    </xdr:from>
    <xdr:to>
      <xdr:col>4</xdr:col>
      <xdr:colOff>1581150</xdr:colOff>
      <xdr:row>32</xdr:row>
      <xdr:rowOff>295275</xdr:rowOff>
    </xdr:to>
    <xdr:graphicFrame macro="">
      <xdr:nvGraphicFramePr>
        <xdr:cNvPr id="6963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0.00045</cdr:x>
      <cdr:y>0</cdr:y>
    </cdr:from>
    <cdr:to>
      <cdr:x>0.12086</cdr:x>
      <cdr:y>0.05597</cdr:y>
    </cdr:to>
    <cdr:sp macro="" textlink="">
      <cdr:nvSpPr>
        <cdr:cNvPr id="706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56" y="0"/>
          <a:ext cx="743195" cy="2308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4572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th-TH" sz="1400" b="1" i="0" strike="noStrike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จำนวน(ราย)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11</xdr:row>
      <xdr:rowOff>76200</xdr:rowOff>
    </xdr:from>
    <xdr:to>
      <xdr:col>2</xdr:col>
      <xdr:colOff>3619500</xdr:colOff>
      <xdr:row>25</xdr:row>
      <xdr:rowOff>266700</xdr:rowOff>
    </xdr:to>
    <xdr:graphicFrame macro="">
      <xdr:nvGraphicFramePr>
        <xdr:cNvPr id="7168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0.15961</cdr:x>
      <cdr:y>0.07906</cdr:y>
    </cdr:to>
    <cdr:sp macro="" textlink="">
      <cdr:nvSpPr>
        <cdr:cNvPr id="901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0"/>
          <a:ext cx="951699" cy="3524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5029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th-TH" sz="1400" b="1" i="0" strike="noStrike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จำนวน(ราย)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90920</xdr:colOff>
      <xdr:row>13</xdr:row>
      <xdr:rowOff>101313</xdr:rowOff>
    </xdr:from>
    <xdr:to>
      <xdr:col>4</xdr:col>
      <xdr:colOff>7792</xdr:colOff>
      <xdr:row>31</xdr:row>
      <xdr:rowOff>101313</xdr:rowOff>
    </xdr:to>
    <xdr:graphicFrame macro="">
      <xdr:nvGraphicFramePr>
        <xdr:cNvPr id="7270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0.9072</cdr:x>
      <cdr:y>0.68219</cdr:y>
    </cdr:from>
    <cdr:to>
      <cdr:x>1</cdr:x>
      <cdr:y>0.74701</cdr:y>
    </cdr:to>
    <cdr:sp macro="" textlink="">
      <cdr:nvSpPr>
        <cdr:cNvPr id="7373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33298" y="3807770"/>
          <a:ext cx="567476" cy="3618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4572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th-TH" sz="1400" b="1" i="0" strike="noStrike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ลำดับโรค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0.11682</cdr:x>
      <cdr:y>0.05769</cdr:y>
    </cdr:to>
    <cdr:sp macro="" textlink="">
      <cdr:nvSpPr>
        <cdr:cNvPr id="7373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0"/>
          <a:ext cx="714562" cy="3202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4572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th-TH" sz="1400" b="1" i="0" strike="noStrike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จำนวน(ราย)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5</xdr:row>
      <xdr:rowOff>104775</xdr:rowOff>
    </xdr:from>
    <xdr:to>
      <xdr:col>10</xdr:col>
      <xdr:colOff>104775</xdr:colOff>
      <xdr:row>16</xdr:row>
      <xdr:rowOff>390525</xdr:rowOff>
    </xdr:to>
    <xdr:sp macro="" textlink="">
      <xdr:nvSpPr>
        <xdr:cNvPr id="84994" name="Rectangle 2"/>
        <xdr:cNvSpPr>
          <a:spLocks noChangeArrowheads="1"/>
        </xdr:cNvSpPr>
      </xdr:nvSpPr>
      <xdr:spPr bwMode="auto">
        <a:xfrm>
          <a:off x="371475" y="1485900"/>
          <a:ext cx="5229225" cy="486727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</xdr:row>
      <xdr:rowOff>47625</xdr:rowOff>
    </xdr:from>
    <xdr:to>
      <xdr:col>4</xdr:col>
      <xdr:colOff>753717</xdr:colOff>
      <xdr:row>15</xdr:row>
      <xdr:rowOff>289891</xdr:rowOff>
    </xdr:to>
    <xdr:graphicFrame macro="">
      <xdr:nvGraphicFramePr>
        <xdr:cNvPr id="64516" name="Chart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24848</xdr:colOff>
      <xdr:row>18</xdr:row>
      <xdr:rowOff>33546</xdr:rowOff>
    </xdr:from>
    <xdr:to>
      <xdr:col>2</xdr:col>
      <xdr:colOff>2741544</xdr:colOff>
      <xdr:row>33</xdr:row>
      <xdr:rowOff>240196</xdr:rowOff>
    </xdr:to>
    <xdr:graphicFrame macro="">
      <xdr:nvGraphicFramePr>
        <xdr:cNvPr id="6554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2</xdr:row>
      <xdr:rowOff>57149</xdr:rowOff>
    </xdr:from>
    <xdr:to>
      <xdr:col>9</xdr:col>
      <xdr:colOff>542924</xdr:colOff>
      <xdr:row>20</xdr:row>
      <xdr:rowOff>104775</xdr:rowOff>
    </xdr:to>
    <xdr:graphicFrame macro="">
      <xdr:nvGraphicFramePr>
        <xdr:cNvPr id="13107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54551</xdr:colOff>
      <xdr:row>13</xdr:row>
      <xdr:rowOff>50222</xdr:rowOff>
    </xdr:from>
    <xdr:to>
      <xdr:col>2</xdr:col>
      <xdr:colOff>1610590</xdr:colOff>
      <xdr:row>32</xdr:row>
      <xdr:rowOff>225135</xdr:rowOff>
    </xdr:to>
    <xdr:graphicFrame macro="">
      <xdr:nvGraphicFramePr>
        <xdr:cNvPr id="1946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0.12981</cdr:x>
      <cdr:y>0.05575</cdr:y>
    </cdr:to>
    <cdr:sp macro="" textlink="">
      <cdr:nvSpPr>
        <cdr:cNvPr id="460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0"/>
          <a:ext cx="781993" cy="3307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4572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th-TH" sz="1400" b="1" i="0" strike="noStrike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จำนวน(ราย)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24</xdr:row>
      <xdr:rowOff>219075</xdr:rowOff>
    </xdr:from>
    <xdr:to>
      <xdr:col>1</xdr:col>
      <xdr:colOff>247650</xdr:colOff>
      <xdr:row>25</xdr:row>
      <xdr:rowOff>209550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409575" y="7581900"/>
          <a:ext cx="952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32907</xdr:colOff>
      <xdr:row>15</xdr:row>
      <xdr:rowOff>49357</xdr:rowOff>
    </xdr:from>
    <xdr:to>
      <xdr:col>4</xdr:col>
      <xdr:colOff>1690256</xdr:colOff>
      <xdr:row>32</xdr:row>
      <xdr:rowOff>216477</xdr:rowOff>
    </xdr:to>
    <xdr:graphicFrame macro="">
      <xdr:nvGraphicFramePr>
        <xdr:cNvPr id="3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20</xdr:row>
      <xdr:rowOff>219075</xdr:rowOff>
    </xdr:from>
    <xdr:to>
      <xdr:col>1</xdr:col>
      <xdr:colOff>66675</xdr:colOff>
      <xdr:row>21</xdr:row>
      <xdr:rowOff>200025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9575" y="6210300"/>
          <a:ext cx="762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409575</xdr:colOff>
      <xdr:row>20</xdr:row>
      <xdr:rowOff>219075</xdr:rowOff>
    </xdr:from>
    <xdr:to>
      <xdr:col>1</xdr:col>
      <xdr:colOff>66675</xdr:colOff>
      <xdr:row>21</xdr:row>
      <xdr:rowOff>200025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409575" y="6210300"/>
          <a:ext cx="762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409575</xdr:colOff>
      <xdr:row>21</xdr:row>
      <xdr:rowOff>219075</xdr:rowOff>
    </xdr:from>
    <xdr:to>
      <xdr:col>1</xdr:col>
      <xdr:colOff>66675</xdr:colOff>
      <xdr:row>22</xdr:row>
      <xdr:rowOff>200025</xdr:rowOff>
    </xdr:to>
    <xdr:sp macro="" textlink="">
      <xdr:nvSpPr>
        <xdr:cNvPr id="4" name="Text Box 16"/>
        <xdr:cNvSpPr txBox="1">
          <a:spLocks noChangeArrowheads="1"/>
        </xdr:cNvSpPr>
      </xdr:nvSpPr>
      <xdr:spPr bwMode="auto">
        <a:xfrm>
          <a:off x="409575" y="6515100"/>
          <a:ext cx="762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409575</xdr:colOff>
      <xdr:row>21</xdr:row>
      <xdr:rowOff>219075</xdr:rowOff>
    </xdr:from>
    <xdr:to>
      <xdr:col>1</xdr:col>
      <xdr:colOff>66675</xdr:colOff>
      <xdr:row>22</xdr:row>
      <xdr:rowOff>200025</xdr:rowOff>
    </xdr:to>
    <xdr:sp macro="" textlink="">
      <xdr:nvSpPr>
        <xdr:cNvPr id="5" name="Text Box 17"/>
        <xdr:cNvSpPr txBox="1">
          <a:spLocks noChangeArrowheads="1"/>
        </xdr:cNvSpPr>
      </xdr:nvSpPr>
      <xdr:spPr bwMode="auto">
        <a:xfrm>
          <a:off x="409575" y="6515100"/>
          <a:ext cx="762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43296</xdr:colOff>
      <xdr:row>15</xdr:row>
      <xdr:rowOff>28575</xdr:rowOff>
    </xdr:from>
    <xdr:to>
      <xdr:col>4</xdr:col>
      <xdr:colOff>1887682</xdr:colOff>
      <xdr:row>32</xdr:row>
      <xdr:rowOff>259772</xdr:rowOff>
    </xdr:to>
    <xdr:graphicFrame macro="">
      <xdr:nvGraphicFramePr>
        <xdr:cNvPr id="6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22</xdr:row>
      <xdr:rowOff>219075</xdr:rowOff>
    </xdr:from>
    <xdr:to>
      <xdr:col>1</xdr:col>
      <xdr:colOff>82262</xdr:colOff>
      <xdr:row>23</xdr:row>
      <xdr:rowOff>228600</xdr:rowOff>
    </xdr:to>
    <xdr:sp macro="" textlink="">
      <xdr:nvSpPr>
        <xdr:cNvPr id="3107" name="Text Box 2"/>
        <xdr:cNvSpPr txBox="1">
          <a:spLocks noChangeArrowheads="1"/>
        </xdr:cNvSpPr>
      </xdr:nvSpPr>
      <xdr:spPr bwMode="auto">
        <a:xfrm>
          <a:off x="409575" y="6781800"/>
          <a:ext cx="762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409575</xdr:colOff>
      <xdr:row>22</xdr:row>
      <xdr:rowOff>219075</xdr:rowOff>
    </xdr:from>
    <xdr:to>
      <xdr:col>1</xdr:col>
      <xdr:colOff>82262</xdr:colOff>
      <xdr:row>23</xdr:row>
      <xdr:rowOff>228600</xdr:rowOff>
    </xdr:to>
    <xdr:sp macro="" textlink="">
      <xdr:nvSpPr>
        <xdr:cNvPr id="3111" name="Text Box 12"/>
        <xdr:cNvSpPr txBox="1">
          <a:spLocks noChangeArrowheads="1"/>
        </xdr:cNvSpPr>
      </xdr:nvSpPr>
      <xdr:spPr bwMode="auto">
        <a:xfrm>
          <a:off x="409575" y="6781800"/>
          <a:ext cx="762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17319</xdr:colOff>
      <xdr:row>16</xdr:row>
      <xdr:rowOff>58015</xdr:rowOff>
    </xdr:from>
    <xdr:to>
      <xdr:col>5</xdr:col>
      <xdr:colOff>1</xdr:colOff>
      <xdr:row>33</xdr:row>
      <xdr:rowOff>242454</xdr:rowOff>
    </xdr:to>
    <xdr:graphicFrame macro="">
      <xdr:nvGraphicFramePr>
        <xdr:cNvPr id="3112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S27"/>
  <sheetViews>
    <sheetView zoomScale="110" zoomScaleNormal="110" workbookViewId="0">
      <selection sqref="A1:XFD1048576"/>
    </sheetView>
  </sheetViews>
  <sheetFormatPr defaultRowHeight="24" customHeight="1"/>
  <cols>
    <col min="1" max="2" width="12.140625" style="26" customWidth="1"/>
    <col min="3" max="3" width="14.7109375" style="26" customWidth="1"/>
    <col min="4" max="4" width="12.140625" style="48" customWidth="1"/>
    <col min="5" max="5" width="14.7109375" style="74" customWidth="1"/>
    <col min="6" max="6" width="12.140625" style="48" customWidth="1"/>
    <col min="7" max="7" width="14.7109375" style="26" customWidth="1"/>
    <col min="8" max="10" width="9.140625" style="26"/>
    <col min="11" max="11" width="19.42578125" style="26" customWidth="1"/>
    <col min="12" max="12" width="12" style="48" customWidth="1"/>
    <col min="13" max="13" width="12.85546875" style="48" customWidth="1"/>
    <col min="14" max="14" width="12.7109375" style="26" customWidth="1"/>
    <col min="15" max="16384" width="9.140625" style="26"/>
  </cols>
  <sheetData>
    <row r="1" spans="1:19" s="49" customFormat="1" ht="24" customHeight="1">
      <c r="A1" s="178" t="s">
        <v>321</v>
      </c>
      <c r="B1" s="178"/>
      <c r="C1" s="178"/>
      <c r="D1" s="178"/>
      <c r="E1" s="178"/>
      <c r="F1" s="178"/>
      <c r="G1" s="178"/>
      <c r="K1" s="51"/>
      <c r="L1" s="58"/>
      <c r="M1" s="58"/>
    </row>
    <row r="2" spans="1:19" ht="10.5" customHeight="1">
      <c r="A2" s="22"/>
      <c r="B2" s="22"/>
      <c r="C2" s="22"/>
      <c r="D2" s="22"/>
      <c r="E2" s="22"/>
      <c r="F2" s="22"/>
      <c r="G2" s="22"/>
    </row>
    <row r="3" spans="1:19" ht="27" customHeight="1">
      <c r="A3" s="182" t="s">
        <v>10</v>
      </c>
      <c r="B3" s="180" t="s">
        <v>11</v>
      </c>
      <c r="C3" s="181"/>
      <c r="D3" s="180" t="s">
        <v>12</v>
      </c>
      <c r="E3" s="181"/>
      <c r="F3" s="180" t="s">
        <v>13</v>
      </c>
      <c r="G3" s="181"/>
      <c r="J3" s="30"/>
      <c r="P3" s="179"/>
      <c r="Q3" s="179"/>
      <c r="R3" s="25"/>
      <c r="S3" s="25"/>
    </row>
    <row r="4" spans="1:19" ht="24" customHeight="1">
      <c r="A4" s="183"/>
      <c r="B4" s="59" t="s">
        <v>14</v>
      </c>
      <c r="C4" s="35" t="s">
        <v>30</v>
      </c>
      <c r="D4" s="59" t="s">
        <v>14</v>
      </c>
      <c r="E4" s="60" t="s">
        <v>30</v>
      </c>
      <c r="F4" s="59" t="s">
        <v>14</v>
      </c>
      <c r="G4" s="35" t="s">
        <v>30</v>
      </c>
      <c r="K4" s="61" t="s">
        <v>10</v>
      </c>
      <c r="L4" s="62" t="s">
        <v>12</v>
      </c>
      <c r="M4" s="62" t="s">
        <v>13</v>
      </c>
      <c r="O4" s="26" t="s">
        <v>139</v>
      </c>
      <c r="Q4" s="63"/>
      <c r="R4" s="25"/>
      <c r="S4" s="25"/>
    </row>
    <row r="5" spans="1:19" ht="24" customHeight="1">
      <c r="A5" s="141" t="s">
        <v>15</v>
      </c>
      <c r="B5" s="141">
        <v>9</v>
      </c>
      <c r="C5" s="138">
        <f>B5*100/2738</f>
        <v>0.3287070854638422</v>
      </c>
      <c r="D5" s="141">
        <v>4</v>
      </c>
      <c r="E5" s="38">
        <f>D5*100/1149</f>
        <v>0.34812880765883375</v>
      </c>
      <c r="F5" s="141">
        <v>5</v>
      </c>
      <c r="G5" s="38">
        <f>F5*100/1589</f>
        <v>0.31466331025802391</v>
      </c>
      <c r="K5" s="61" t="s">
        <v>15</v>
      </c>
      <c r="L5" s="63">
        <f>D5</f>
        <v>4</v>
      </c>
      <c r="M5" s="63">
        <f>F5</f>
        <v>5</v>
      </c>
      <c r="O5" s="26" t="s">
        <v>140</v>
      </c>
      <c r="Q5" s="63"/>
      <c r="R5" s="25"/>
      <c r="S5" s="25"/>
    </row>
    <row r="6" spans="1:19" ht="24" customHeight="1">
      <c r="A6" s="142" t="s">
        <v>16</v>
      </c>
      <c r="B6" s="143">
        <v>33</v>
      </c>
      <c r="C6" s="139">
        <f t="shared" ref="C6:C14" si="0">B6*100/2738</f>
        <v>1.2052593133674214</v>
      </c>
      <c r="D6" s="143">
        <v>19</v>
      </c>
      <c r="E6" s="41">
        <f t="shared" ref="E6:E14" si="1">D6*100/1149</f>
        <v>1.6536118363794603</v>
      </c>
      <c r="F6" s="143">
        <v>14</v>
      </c>
      <c r="G6" s="41">
        <f t="shared" ref="G6:G14" si="2">F6*100/1589</f>
        <v>0.88105726872246692</v>
      </c>
      <c r="K6" s="65" t="s">
        <v>16</v>
      </c>
      <c r="L6" s="63">
        <f t="shared" ref="L6:L14" si="3">D6</f>
        <v>19</v>
      </c>
      <c r="M6" s="63">
        <f t="shared" ref="M6:M14" si="4">F6</f>
        <v>14</v>
      </c>
      <c r="Q6" s="63" t="s">
        <v>141</v>
      </c>
      <c r="R6" s="25"/>
      <c r="S6" s="25" t="s">
        <v>142</v>
      </c>
    </row>
    <row r="7" spans="1:19" ht="24" customHeight="1">
      <c r="A7" s="143" t="s">
        <v>17</v>
      </c>
      <c r="B7" s="143">
        <v>52</v>
      </c>
      <c r="C7" s="139">
        <f t="shared" si="0"/>
        <v>1.8991964937910883</v>
      </c>
      <c r="D7" s="143">
        <v>27</v>
      </c>
      <c r="E7" s="41">
        <f t="shared" si="1"/>
        <v>2.3498694516971281</v>
      </c>
      <c r="F7" s="143">
        <v>25</v>
      </c>
      <c r="G7" s="41">
        <f t="shared" si="2"/>
        <v>1.5733165512901195</v>
      </c>
      <c r="K7" s="64" t="s">
        <v>17</v>
      </c>
      <c r="L7" s="63">
        <f t="shared" si="3"/>
        <v>27</v>
      </c>
      <c r="M7" s="63">
        <f t="shared" si="4"/>
        <v>25</v>
      </c>
      <c r="Q7" s="63">
        <v>1</v>
      </c>
      <c r="R7" s="25">
        <v>2</v>
      </c>
      <c r="S7" s="25"/>
    </row>
    <row r="8" spans="1:19" ht="24" customHeight="1">
      <c r="A8" s="143" t="s">
        <v>84</v>
      </c>
      <c r="B8" s="143">
        <v>180</v>
      </c>
      <c r="C8" s="139">
        <f t="shared" si="0"/>
        <v>6.5741417092768444</v>
      </c>
      <c r="D8" s="143">
        <v>67</v>
      </c>
      <c r="E8" s="41">
        <f t="shared" si="1"/>
        <v>5.8311575282854653</v>
      </c>
      <c r="F8" s="143">
        <v>113</v>
      </c>
      <c r="G8" s="41">
        <f t="shared" si="2"/>
        <v>7.11139081183134</v>
      </c>
      <c r="K8" s="64" t="s">
        <v>18</v>
      </c>
      <c r="L8" s="63">
        <f t="shared" si="3"/>
        <v>67</v>
      </c>
      <c r="M8" s="63">
        <f t="shared" si="4"/>
        <v>113</v>
      </c>
      <c r="O8" s="26" t="s">
        <v>143</v>
      </c>
      <c r="P8" s="26">
        <v>9</v>
      </c>
      <c r="Q8" s="63">
        <v>3</v>
      </c>
      <c r="R8" s="25">
        <v>4</v>
      </c>
      <c r="S8" s="26">
        <v>7</v>
      </c>
    </row>
    <row r="9" spans="1:19" ht="24" customHeight="1">
      <c r="A9" s="143" t="s">
        <v>19</v>
      </c>
      <c r="B9" s="143">
        <v>520</v>
      </c>
      <c r="C9" s="139">
        <f t="shared" si="0"/>
        <v>18.991964937910883</v>
      </c>
      <c r="D9" s="143">
        <v>149</v>
      </c>
      <c r="E9" s="41">
        <f t="shared" si="1"/>
        <v>12.967798085291557</v>
      </c>
      <c r="F9" s="143">
        <v>371</v>
      </c>
      <c r="G9" s="41">
        <f t="shared" si="2"/>
        <v>23.348017621145374</v>
      </c>
      <c r="K9" s="64" t="s">
        <v>19</v>
      </c>
      <c r="L9" s="63">
        <f t="shared" si="3"/>
        <v>149</v>
      </c>
      <c r="M9" s="63">
        <f t="shared" si="4"/>
        <v>371</v>
      </c>
      <c r="P9" s="26">
        <v>19</v>
      </c>
      <c r="Q9" s="63">
        <v>15</v>
      </c>
      <c r="R9" s="25">
        <v>8</v>
      </c>
      <c r="S9" s="26">
        <v>23</v>
      </c>
    </row>
    <row r="10" spans="1:19" ht="24" customHeight="1">
      <c r="A10" s="143" t="s">
        <v>20</v>
      </c>
      <c r="B10" s="143">
        <v>742</v>
      </c>
      <c r="C10" s="139">
        <f t="shared" si="0"/>
        <v>27.100073046018991</v>
      </c>
      <c r="D10" s="143">
        <v>294</v>
      </c>
      <c r="E10" s="41">
        <f t="shared" si="1"/>
        <v>25.587467362924283</v>
      </c>
      <c r="F10" s="143">
        <v>448</v>
      </c>
      <c r="G10" s="41">
        <f t="shared" si="2"/>
        <v>28.193832599118942</v>
      </c>
      <c r="I10" s="63"/>
      <c r="K10" s="64" t="s">
        <v>20</v>
      </c>
      <c r="L10" s="63">
        <f t="shared" si="3"/>
        <v>294</v>
      </c>
      <c r="M10" s="63">
        <f t="shared" si="4"/>
        <v>448</v>
      </c>
      <c r="P10" s="26">
        <v>29</v>
      </c>
      <c r="Q10" s="63">
        <v>21</v>
      </c>
      <c r="R10" s="25">
        <v>28</v>
      </c>
      <c r="S10" s="26">
        <v>49</v>
      </c>
    </row>
    <row r="11" spans="1:19" ht="24" customHeight="1">
      <c r="A11" s="143" t="s">
        <v>21</v>
      </c>
      <c r="B11" s="143">
        <v>703</v>
      </c>
      <c r="C11" s="139">
        <f t="shared" si="0"/>
        <v>25.675675675675677</v>
      </c>
      <c r="D11" s="143">
        <v>327</v>
      </c>
      <c r="E11" s="41">
        <f t="shared" si="1"/>
        <v>28.459530026109661</v>
      </c>
      <c r="F11" s="143">
        <v>376</v>
      </c>
      <c r="G11" s="41">
        <f t="shared" si="2"/>
        <v>23.662680931403397</v>
      </c>
      <c r="I11" s="63"/>
      <c r="K11" s="64" t="s">
        <v>21</v>
      </c>
      <c r="L11" s="63">
        <f t="shared" si="3"/>
        <v>327</v>
      </c>
      <c r="M11" s="63">
        <f t="shared" si="4"/>
        <v>376</v>
      </c>
      <c r="P11" s="26">
        <v>39</v>
      </c>
      <c r="Q11" s="63">
        <v>58</v>
      </c>
      <c r="R11" s="25">
        <v>122</v>
      </c>
      <c r="S11" s="26">
        <v>180</v>
      </c>
    </row>
    <row r="12" spans="1:19" ht="24" customHeight="1">
      <c r="A12" s="143" t="s">
        <v>22</v>
      </c>
      <c r="B12" s="143">
        <v>400</v>
      </c>
      <c r="C12" s="139">
        <f t="shared" si="0"/>
        <v>14.609203798392988</v>
      </c>
      <c r="D12" s="143">
        <v>209</v>
      </c>
      <c r="E12" s="41">
        <f t="shared" si="1"/>
        <v>18.189730200174065</v>
      </c>
      <c r="F12" s="143">
        <v>191</v>
      </c>
      <c r="G12" s="41">
        <f t="shared" si="2"/>
        <v>12.020138451856514</v>
      </c>
      <c r="I12" s="63"/>
      <c r="K12" s="64" t="s">
        <v>22</v>
      </c>
      <c r="L12" s="63">
        <f t="shared" si="3"/>
        <v>209</v>
      </c>
      <c r="M12" s="63">
        <f t="shared" si="4"/>
        <v>191</v>
      </c>
      <c r="P12" s="26">
        <v>49</v>
      </c>
      <c r="Q12" s="63">
        <v>152</v>
      </c>
      <c r="R12" s="25">
        <v>318</v>
      </c>
      <c r="S12" s="26">
        <v>470</v>
      </c>
    </row>
    <row r="13" spans="1:19" ht="24" customHeight="1">
      <c r="A13" s="143" t="s">
        <v>23</v>
      </c>
      <c r="B13" s="143">
        <v>95</v>
      </c>
      <c r="C13" s="139">
        <f t="shared" si="0"/>
        <v>3.4696859021183344</v>
      </c>
      <c r="D13" s="143">
        <v>52</v>
      </c>
      <c r="E13" s="41">
        <f t="shared" si="1"/>
        <v>4.5256744995648388</v>
      </c>
      <c r="F13" s="143">
        <v>43</v>
      </c>
      <c r="G13" s="41">
        <f t="shared" si="2"/>
        <v>2.7061044682190056</v>
      </c>
      <c r="I13" s="63"/>
      <c r="K13" s="66" t="s">
        <v>23</v>
      </c>
      <c r="L13" s="63">
        <f t="shared" si="3"/>
        <v>52</v>
      </c>
      <c r="M13" s="63">
        <f t="shared" si="4"/>
        <v>43</v>
      </c>
      <c r="P13" s="26">
        <v>59</v>
      </c>
      <c r="Q13" s="63">
        <v>276</v>
      </c>
      <c r="R13" s="25">
        <v>424</v>
      </c>
      <c r="S13" s="26">
        <v>700</v>
      </c>
    </row>
    <row r="14" spans="1:19" ht="24" customHeight="1">
      <c r="A14" s="144" t="s">
        <v>86</v>
      </c>
      <c r="B14" s="145">
        <v>4</v>
      </c>
      <c r="C14" s="140">
        <f t="shared" si="0"/>
        <v>0.14609203798392986</v>
      </c>
      <c r="D14" s="145">
        <v>1</v>
      </c>
      <c r="E14" s="123">
        <f t="shared" si="1"/>
        <v>8.7032201914708437E-2</v>
      </c>
      <c r="F14" s="145">
        <v>3</v>
      </c>
      <c r="G14" s="123">
        <f t="shared" si="2"/>
        <v>0.18879798615481436</v>
      </c>
      <c r="K14" s="68" t="s">
        <v>85</v>
      </c>
      <c r="L14" s="63">
        <f t="shared" si="3"/>
        <v>1</v>
      </c>
      <c r="M14" s="63">
        <f t="shared" si="4"/>
        <v>3</v>
      </c>
      <c r="P14" s="26">
        <v>69</v>
      </c>
      <c r="Q14" s="63">
        <v>320</v>
      </c>
      <c r="R14" s="25">
        <v>339</v>
      </c>
      <c r="S14" s="26">
        <v>659</v>
      </c>
    </row>
    <row r="15" spans="1:19" ht="24" customHeight="1" thickBot="1">
      <c r="A15" s="43" t="s">
        <v>24</v>
      </c>
      <c r="B15" s="69">
        <f t="shared" ref="B15:G15" si="5">SUM(B5:B14)</f>
        <v>2738</v>
      </c>
      <c r="C15" s="70">
        <f t="shared" si="5"/>
        <v>100</v>
      </c>
      <c r="D15" s="71">
        <f t="shared" si="5"/>
        <v>1149</v>
      </c>
      <c r="E15" s="70">
        <f t="shared" si="5"/>
        <v>100.00000000000001</v>
      </c>
      <c r="F15" s="71">
        <f t="shared" si="5"/>
        <v>1589</v>
      </c>
      <c r="G15" s="72">
        <f t="shared" si="5"/>
        <v>99.999999999999986</v>
      </c>
      <c r="K15" s="63"/>
      <c r="L15" s="63"/>
      <c r="M15" s="63"/>
      <c r="N15" s="63"/>
      <c r="O15" s="63"/>
      <c r="P15" s="63">
        <v>79</v>
      </c>
      <c r="Q15" s="63">
        <v>199</v>
      </c>
      <c r="R15" s="25">
        <v>204</v>
      </c>
      <c r="S15" s="26">
        <v>403</v>
      </c>
    </row>
    <row r="16" spans="1:19" ht="10.5" customHeight="1" thickTop="1">
      <c r="E16" s="73"/>
      <c r="K16" s="25"/>
      <c r="L16" s="63">
        <f>SUM(L5:L15)</f>
        <v>1149</v>
      </c>
      <c r="M16" s="63">
        <f>SUM(M5:M15)</f>
        <v>1589</v>
      </c>
      <c r="P16" s="26">
        <v>89</v>
      </c>
      <c r="Q16" s="26">
        <v>54</v>
      </c>
      <c r="R16" s="26">
        <v>44</v>
      </c>
      <c r="S16" s="26">
        <v>98</v>
      </c>
    </row>
    <row r="17" spans="1:19" ht="24" customHeight="1">
      <c r="A17" s="15" t="s">
        <v>25</v>
      </c>
      <c r="B17" s="26" t="s">
        <v>348</v>
      </c>
      <c r="K17" s="25"/>
      <c r="L17" s="63"/>
      <c r="M17" s="63"/>
      <c r="P17" s="26">
        <v>99</v>
      </c>
      <c r="Q17" s="26">
        <v>2</v>
      </c>
      <c r="R17" s="26">
        <v>3</v>
      </c>
      <c r="S17" s="26">
        <v>5</v>
      </c>
    </row>
    <row r="18" spans="1:19" ht="24" customHeight="1">
      <c r="B18" s="26" t="s">
        <v>349</v>
      </c>
      <c r="K18" s="25"/>
      <c r="L18" s="63"/>
      <c r="M18" s="63"/>
      <c r="O18" s="26" t="s">
        <v>142</v>
      </c>
      <c r="Q18" s="26">
        <v>1100</v>
      </c>
      <c r="R18" s="26">
        <v>1494</v>
      </c>
      <c r="S18" s="26">
        <v>2594</v>
      </c>
    </row>
    <row r="19" spans="1:19" ht="24" customHeight="1">
      <c r="B19" s="26" t="s">
        <v>350</v>
      </c>
      <c r="K19" s="75"/>
      <c r="L19" s="63"/>
      <c r="M19" s="63"/>
    </row>
    <row r="20" spans="1:19" ht="24" customHeight="1">
      <c r="B20" s="26" t="s">
        <v>126</v>
      </c>
    </row>
    <row r="22" spans="1:19" s="49" customFormat="1" ht="26.25" customHeight="1">
      <c r="A22" s="177" t="s">
        <v>99</v>
      </c>
      <c r="B22" s="177"/>
      <c r="C22" s="177"/>
      <c r="D22" s="177"/>
      <c r="E22" s="177"/>
      <c r="F22" s="177"/>
      <c r="G22" s="177"/>
      <c r="L22" s="58"/>
      <c r="M22" s="58"/>
    </row>
    <row r="27" spans="1:19" ht="23.25" customHeight="1"/>
  </sheetData>
  <mergeCells count="7">
    <mergeCell ref="A22:G22"/>
    <mergeCell ref="A1:G1"/>
    <mergeCell ref="P3:Q3"/>
    <mergeCell ref="B3:C3"/>
    <mergeCell ref="D3:E3"/>
    <mergeCell ref="F3:G3"/>
    <mergeCell ref="A3:A4"/>
  </mergeCells>
  <phoneticPr fontId="0" type="noConversion"/>
  <pageMargins left="0.78740157480314965" right="0.78740157480314965" top="0.78740157480314965" bottom="0.19685039370078741" header="0.19685039370078741" footer="0.19685039370078741"/>
  <pageSetup paperSize="9" orientation="portrait" r:id="rId1"/>
  <headerFooter alignWithMargins="0">
    <oddHeader>&amp;R  โรงพยาบาลมะเร็งอุบลราชธานี   (Hospital  Based  Cancer  Registry) หน้าที่ 1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K21"/>
  <sheetViews>
    <sheetView topLeftCell="A10" zoomScale="110" zoomScaleNormal="110" workbookViewId="0">
      <selection activeCell="D6" sqref="D6"/>
    </sheetView>
  </sheetViews>
  <sheetFormatPr defaultRowHeight="24"/>
  <cols>
    <col min="1" max="1" width="6.28515625" style="26" customWidth="1"/>
    <col min="2" max="2" width="22.5703125" style="26" customWidth="1"/>
    <col min="3" max="3" width="19.5703125" style="26" customWidth="1"/>
    <col min="4" max="4" width="15.42578125" style="48" customWidth="1"/>
    <col min="5" max="5" width="28.7109375" style="73" customWidth="1"/>
    <col min="6" max="6" width="11.28515625" style="25" customWidth="1"/>
    <col min="7" max="7" width="35.7109375" style="26" customWidth="1"/>
    <col min="8" max="8" width="17.85546875" style="26" customWidth="1"/>
    <col min="9" max="9" width="12.85546875" style="25" customWidth="1"/>
    <col min="10" max="11" width="9.140625" style="25"/>
    <col min="12" max="16384" width="9.140625" style="26"/>
  </cols>
  <sheetData>
    <row r="1" spans="1:11" s="49" customFormat="1" ht="28.5" customHeight="1">
      <c r="A1" s="177" t="s">
        <v>51</v>
      </c>
      <c r="B1" s="177"/>
      <c r="C1" s="177"/>
      <c r="D1" s="177"/>
      <c r="E1" s="177"/>
      <c r="F1" s="85"/>
      <c r="G1" s="51"/>
      <c r="I1" s="85"/>
      <c r="J1" s="85"/>
      <c r="K1" s="85"/>
    </row>
    <row r="2" spans="1:11" ht="9.75" customHeight="1"/>
    <row r="3" spans="1:11">
      <c r="A3" s="100" t="s">
        <v>0</v>
      </c>
      <c r="B3" s="33" t="s">
        <v>1</v>
      </c>
      <c r="C3" s="33" t="s">
        <v>31</v>
      </c>
      <c r="D3" s="100" t="s">
        <v>2</v>
      </c>
      <c r="E3" s="86" t="s">
        <v>338</v>
      </c>
      <c r="G3" s="87" t="str">
        <f>B4</f>
        <v>มะเร็งเต้านม</v>
      </c>
      <c r="H3" s="88">
        <f>D4</f>
        <v>426</v>
      </c>
      <c r="J3" s="89"/>
      <c r="K3" s="89"/>
    </row>
    <row r="4" spans="1:11">
      <c r="A4" s="141">
        <v>1</v>
      </c>
      <c r="B4" s="36" t="s">
        <v>5</v>
      </c>
      <c r="C4" s="36" t="s">
        <v>33</v>
      </c>
      <c r="D4" s="141">
        <v>426</v>
      </c>
      <c r="E4" s="38">
        <f>D4*100/1589</f>
        <v>26.809314033983636</v>
      </c>
      <c r="G4" s="87" t="str">
        <f t="shared" ref="G4:G12" si="0">B5</f>
        <v>มะเร็งปากมดลูก</v>
      </c>
      <c r="H4" s="88">
        <f t="shared" ref="H4:H12" si="1">D5</f>
        <v>303</v>
      </c>
      <c r="J4" s="89"/>
      <c r="K4" s="89"/>
    </row>
    <row r="5" spans="1:11">
      <c r="A5" s="143">
        <v>2</v>
      </c>
      <c r="B5" s="39" t="s">
        <v>3</v>
      </c>
      <c r="C5" s="39" t="s">
        <v>32</v>
      </c>
      <c r="D5" s="143">
        <v>303</v>
      </c>
      <c r="E5" s="41">
        <f t="shared" ref="E5:E13" si="2">D5*100/1589</f>
        <v>19.068596601636248</v>
      </c>
      <c r="F5" s="91"/>
      <c r="G5" s="87" t="str">
        <f t="shared" si="0"/>
        <v>มะเร็งลำไส้ใหญ่และลำไส้ตรง</v>
      </c>
      <c r="H5" s="88">
        <f t="shared" si="1"/>
        <v>128</v>
      </c>
      <c r="I5" s="91"/>
      <c r="J5" s="89"/>
      <c r="K5" s="89"/>
    </row>
    <row r="6" spans="1:11">
      <c r="A6" s="143">
        <v>3</v>
      </c>
      <c r="B6" s="162" t="s">
        <v>48</v>
      </c>
      <c r="C6" s="39" t="s">
        <v>49</v>
      </c>
      <c r="D6" s="143">
        <v>128</v>
      </c>
      <c r="E6" s="41">
        <f t="shared" si="2"/>
        <v>8.0553807426054114</v>
      </c>
      <c r="G6" s="87" t="str">
        <f t="shared" si="0"/>
        <v>มะเร็งช่องปาก</v>
      </c>
      <c r="H6" s="88">
        <f t="shared" si="1"/>
        <v>105</v>
      </c>
      <c r="J6" s="89"/>
      <c r="K6" s="89"/>
    </row>
    <row r="7" spans="1:11">
      <c r="A7" s="143">
        <v>4</v>
      </c>
      <c r="B7" s="39" t="s">
        <v>4</v>
      </c>
      <c r="C7" s="163" t="s">
        <v>47</v>
      </c>
      <c r="D7" s="143">
        <v>105</v>
      </c>
      <c r="E7" s="41">
        <f t="shared" si="2"/>
        <v>6.607929515418502</v>
      </c>
      <c r="G7" s="87" t="str">
        <f t="shared" si="0"/>
        <v>มะเร็งตับและท่อน้ำดี</v>
      </c>
      <c r="H7" s="88">
        <f t="shared" si="1"/>
        <v>84</v>
      </c>
      <c r="J7" s="89"/>
      <c r="K7" s="89"/>
    </row>
    <row r="8" spans="1:11">
      <c r="A8" s="143">
        <v>5</v>
      </c>
      <c r="B8" s="163" t="s">
        <v>42</v>
      </c>
      <c r="C8" s="39" t="s">
        <v>103</v>
      </c>
      <c r="D8" s="143">
        <v>84</v>
      </c>
      <c r="E8" s="41">
        <f t="shared" si="2"/>
        <v>5.286343612334802</v>
      </c>
      <c r="G8" s="87" t="str">
        <f t="shared" si="0"/>
        <v>มะเร็งปอด</v>
      </c>
      <c r="H8" s="88">
        <f t="shared" si="1"/>
        <v>81</v>
      </c>
      <c r="J8" s="89"/>
      <c r="K8" s="89"/>
    </row>
    <row r="9" spans="1:11">
      <c r="A9" s="143">
        <v>6</v>
      </c>
      <c r="B9" s="39" t="s">
        <v>6</v>
      </c>
      <c r="C9" s="39" t="s">
        <v>34</v>
      </c>
      <c r="D9" s="143">
        <v>81</v>
      </c>
      <c r="E9" s="41">
        <f t="shared" si="2"/>
        <v>5.0975456261799872</v>
      </c>
      <c r="G9" s="87" t="str">
        <f t="shared" si="0"/>
        <v>มะเร็งมดลูก</v>
      </c>
      <c r="H9" s="88">
        <f t="shared" si="1"/>
        <v>70</v>
      </c>
      <c r="J9" s="89"/>
      <c r="K9" s="89"/>
    </row>
    <row r="10" spans="1:11">
      <c r="A10" s="143">
        <v>7</v>
      </c>
      <c r="B10" s="39" t="s">
        <v>92</v>
      </c>
      <c r="C10" s="39" t="s">
        <v>93</v>
      </c>
      <c r="D10" s="143">
        <v>70</v>
      </c>
      <c r="E10" s="41">
        <f t="shared" si="2"/>
        <v>4.4052863436123344</v>
      </c>
      <c r="G10" s="87" t="str">
        <f t="shared" si="0"/>
        <v>มะเร็งรังไข่</v>
      </c>
      <c r="H10" s="88">
        <f t="shared" si="1"/>
        <v>62</v>
      </c>
      <c r="J10" s="89"/>
      <c r="K10" s="89"/>
    </row>
    <row r="11" spans="1:11">
      <c r="A11" s="143">
        <v>8</v>
      </c>
      <c r="B11" s="39" t="s">
        <v>41</v>
      </c>
      <c r="C11" s="39" t="s">
        <v>43</v>
      </c>
      <c r="D11" s="143">
        <v>62</v>
      </c>
      <c r="E11" s="41">
        <f t="shared" si="2"/>
        <v>3.9018250471994964</v>
      </c>
      <c r="G11" s="87" t="str">
        <f t="shared" si="0"/>
        <v>เนื้องอกสมอง</v>
      </c>
      <c r="H11" s="88">
        <f t="shared" si="1"/>
        <v>33</v>
      </c>
      <c r="J11" s="89"/>
      <c r="K11" s="89"/>
    </row>
    <row r="12" spans="1:11">
      <c r="A12" s="143">
        <v>9</v>
      </c>
      <c r="B12" s="39" t="s">
        <v>8</v>
      </c>
      <c r="C12" s="39" t="s">
        <v>337</v>
      </c>
      <c r="D12" s="143">
        <v>33</v>
      </c>
      <c r="E12" s="41">
        <f t="shared" si="2"/>
        <v>2.0767778477029579</v>
      </c>
      <c r="G12" s="87" t="str">
        <f t="shared" si="0"/>
        <v>มะเร็งผิวหนัง</v>
      </c>
      <c r="H12" s="88">
        <f t="shared" si="1"/>
        <v>30</v>
      </c>
    </row>
    <row r="13" spans="1:11">
      <c r="A13" s="145">
        <v>10</v>
      </c>
      <c r="B13" s="42" t="s">
        <v>132</v>
      </c>
      <c r="C13" s="42" t="s">
        <v>133</v>
      </c>
      <c r="D13" s="145">
        <v>30</v>
      </c>
      <c r="E13" s="123">
        <f t="shared" si="2"/>
        <v>1.8879798615481436</v>
      </c>
      <c r="G13" s="67"/>
      <c r="H13" s="94">
        <f>SUM(H3:H12)</f>
        <v>1322</v>
      </c>
    </row>
    <row r="14" spans="1:11">
      <c r="A14" s="95"/>
      <c r="B14" s="91"/>
      <c r="C14" s="25"/>
      <c r="D14" s="95"/>
      <c r="E14" s="96"/>
      <c r="F14" s="91"/>
      <c r="G14" s="25"/>
      <c r="H14" s="63"/>
      <c r="I14" s="91"/>
    </row>
    <row r="15" spans="1:11" s="49" customFormat="1" ht="27.75">
      <c r="A15" s="178" t="s">
        <v>130</v>
      </c>
      <c r="B15" s="178"/>
      <c r="C15" s="178"/>
      <c r="D15" s="178"/>
      <c r="E15" s="178"/>
      <c r="F15" s="85"/>
      <c r="G15" s="97"/>
      <c r="H15" s="57"/>
      <c r="I15" s="85"/>
      <c r="J15" s="85"/>
      <c r="K15" s="85"/>
    </row>
    <row r="16" spans="1:11">
      <c r="A16" s="22"/>
      <c r="B16" s="98"/>
      <c r="C16" s="98"/>
      <c r="D16" s="22"/>
      <c r="E16" s="99"/>
      <c r="G16" s="98"/>
      <c r="H16" s="22"/>
    </row>
    <row r="17" spans="1:8">
      <c r="A17" s="22"/>
      <c r="B17" s="98"/>
      <c r="C17" s="98"/>
      <c r="D17" s="22"/>
      <c r="E17" s="99"/>
      <c r="G17" s="98"/>
      <c r="H17" s="22"/>
    </row>
    <row r="18" spans="1:8">
      <c r="A18" s="22"/>
      <c r="B18" s="98"/>
      <c r="C18" s="98"/>
      <c r="D18" s="22"/>
      <c r="E18" s="99"/>
      <c r="G18" s="25"/>
      <c r="H18" s="25"/>
    </row>
    <row r="19" spans="1:8">
      <c r="G19" s="25"/>
      <c r="H19" s="25"/>
    </row>
    <row r="20" spans="1:8">
      <c r="G20" s="25"/>
      <c r="H20" s="25"/>
    </row>
    <row r="21" spans="1:8">
      <c r="G21" s="25"/>
      <c r="H21" s="25"/>
    </row>
  </sheetData>
  <mergeCells count="2">
    <mergeCell ref="A15:E15"/>
    <mergeCell ref="A1:E1"/>
  </mergeCells>
  <pageMargins left="0.78740157480314965" right="0.78740157480314965" top="0.78740157480314965" bottom="0.39370078740157483" header="0.19685039370078741" footer="0.31496062992125984"/>
  <pageSetup paperSize="9" orientation="portrait" verticalDpi="0" r:id="rId1"/>
  <headerFooter>
    <oddHeader>&amp;L&amp;"TH SarabunPSK,ธรรมดา"หน้าที่ 10  สถิติโรคมะเร็ง  ปี พ.ศ. 2555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9"/>
  <dimension ref="A1:J22"/>
  <sheetViews>
    <sheetView topLeftCell="A16" zoomScale="110" zoomScaleNormal="110" workbookViewId="0">
      <selection activeCell="H32" sqref="H32"/>
    </sheetView>
  </sheetViews>
  <sheetFormatPr defaultRowHeight="24"/>
  <cols>
    <col min="1" max="1" width="6.140625" style="26" customWidth="1"/>
    <col min="2" max="2" width="23.5703125" style="26" customWidth="1"/>
    <col min="3" max="3" width="19.42578125" style="26" customWidth="1"/>
    <col min="4" max="4" width="15.7109375" style="48" customWidth="1"/>
    <col min="5" max="5" width="28.28515625" style="73" customWidth="1"/>
    <col min="6" max="6" width="5.140625" style="26" customWidth="1"/>
    <col min="7" max="7" width="0.28515625" style="26" hidden="1" customWidth="1"/>
    <col min="8" max="8" width="31.85546875" style="103" customWidth="1"/>
    <col min="9" max="9" width="16.140625" style="104" customWidth="1"/>
    <col min="10" max="10" width="20.7109375" style="26" customWidth="1"/>
    <col min="11" max="16384" width="9.140625" style="26"/>
  </cols>
  <sheetData>
    <row r="1" spans="1:10" s="49" customFormat="1" ht="27.75">
      <c r="A1" s="177" t="s">
        <v>52</v>
      </c>
      <c r="B1" s="177"/>
      <c r="C1" s="177"/>
      <c r="D1" s="177"/>
      <c r="E1" s="177"/>
      <c r="H1" s="101"/>
      <c r="I1" s="102"/>
    </row>
    <row r="2" spans="1:10" ht="9" customHeight="1"/>
    <row r="3" spans="1:10">
      <c r="A3" s="52" t="s">
        <v>0</v>
      </c>
      <c r="B3" s="52" t="s">
        <v>1</v>
      </c>
      <c r="C3" s="52" t="s">
        <v>31</v>
      </c>
      <c r="D3" s="52" t="s">
        <v>2</v>
      </c>
      <c r="E3" s="176" t="s">
        <v>336</v>
      </c>
      <c r="H3" s="105" t="str">
        <f>B4</f>
        <v>มะเร็งตับและท่อน้ำดี</v>
      </c>
      <c r="I3" s="106">
        <f>D4</f>
        <v>167</v>
      </c>
      <c r="J3" s="87"/>
    </row>
    <row r="4" spans="1:10">
      <c r="A4" s="141">
        <v>1</v>
      </c>
      <c r="B4" s="165" t="s">
        <v>42</v>
      </c>
      <c r="C4" s="36" t="s">
        <v>103</v>
      </c>
      <c r="D4" s="141">
        <v>167</v>
      </c>
      <c r="E4" s="38">
        <f>SUM(D4*100)/1149</f>
        <v>14.534377719756311</v>
      </c>
      <c r="H4" s="105" t="str">
        <f t="shared" ref="H4:H9" si="0">B5</f>
        <v>มะเร็งปอด</v>
      </c>
      <c r="I4" s="106">
        <f t="shared" ref="I4:I9" si="1">D5</f>
        <v>140</v>
      </c>
      <c r="J4" s="90"/>
    </row>
    <row r="5" spans="1:10">
      <c r="A5" s="143">
        <v>2</v>
      </c>
      <c r="B5" s="39" t="s">
        <v>6</v>
      </c>
      <c r="C5" s="39" t="s">
        <v>34</v>
      </c>
      <c r="D5" s="143">
        <v>140</v>
      </c>
      <c r="E5" s="41">
        <f t="shared" ref="E5:E14" si="2">SUM(D5*100)/1149</f>
        <v>12.184508268059181</v>
      </c>
      <c r="H5" s="105" t="str">
        <f t="shared" si="0"/>
        <v>มะเร็งลำไส้ใหญ่และไส้ตรง</v>
      </c>
      <c r="I5" s="106">
        <f t="shared" si="1"/>
        <v>137</v>
      </c>
      <c r="J5" s="90"/>
    </row>
    <row r="6" spans="1:10">
      <c r="A6" s="143">
        <v>3</v>
      </c>
      <c r="B6" s="39" t="s">
        <v>364</v>
      </c>
      <c r="C6" s="39" t="s">
        <v>49</v>
      </c>
      <c r="D6" s="143">
        <v>137</v>
      </c>
      <c r="E6" s="41">
        <f t="shared" si="2"/>
        <v>11.923411662315056</v>
      </c>
      <c r="H6" s="105" t="str">
        <f t="shared" si="0"/>
        <v>มะเร็งหลังโพรงจมูก</v>
      </c>
      <c r="I6" s="106">
        <f t="shared" si="1"/>
        <v>98</v>
      </c>
      <c r="J6" s="92"/>
    </row>
    <row r="7" spans="1:10">
      <c r="A7" s="143">
        <v>4</v>
      </c>
      <c r="B7" s="39" t="s">
        <v>7</v>
      </c>
      <c r="C7" s="39" t="s">
        <v>35</v>
      </c>
      <c r="D7" s="143">
        <v>98</v>
      </c>
      <c r="E7" s="41">
        <f t="shared" si="2"/>
        <v>8.529155787641427</v>
      </c>
      <c r="H7" s="105" t="str">
        <f t="shared" si="0"/>
        <v>มะเร็งช่องปาก</v>
      </c>
      <c r="I7" s="106">
        <f t="shared" si="1"/>
        <v>64</v>
      </c>
      <c r="J7" s="92"/>
    </row>
    <row r="8" spans="1:10">
      <c r="A8" s="143">
        <v>5</v>
      </c>
      <c r="B8" s="39" t="s">
        <v>4</v>
      </c>
      <c r="C8" s="163" t="s">
        <v>47</v>
      </c>
      <c r="D8" s="143">
        <v>64</v>
      </c>
      <c r="E8" s="41">
        <f t="shared" si="2"/>
        <v>5.57006092254134</v>
      </c>
      <c r="H8" s="105" t="str">
        <f t="shared" si="0"/>
        <v>เนื้องอกสมอง</v>
      </c>
      <c r="I8" s="106">
        <f t="shared" si="1"/>
        <v>49</v>
      </c>
      <c r="J8" s="90"/>
    </row>
    <row r="9" spans="1:10">
      <c r="A9" s="143">
        <v>6</v>
      </c>
      <c r="B9" s="39" t="s">
        <v>8</v>
      </c>
      <c r="C9" s="163" t="s">
        <v>337</v>
      </c>
      <c r="D9" s="143">
        <v>49</v>
      </c>
      <c r="E9" s="41">
        <f t="shared" si="2"/>
        <v>4.2645778938207135</v>
      </c>
      <c r="H9" s="105" t="str">
        <f t="shared" si="0"/>
        <v>มะเร็งต่อมน้ำเหลือง</v>
      </c>
      <c r="I9" s="106">
        <f t="shared" si="1"/>
        <v>40</v>
      </c>
      <c r="J9" s="92"/>
    </row>
    <row r="10" spans="1:10">
      <c r="A10" s="143">
        <v>7</v>
      </c>
      <c r="B10" s="163" t="s">
        <v>9</v>
      </c>
      <c r="C10" s="163" t="s">
        <v>36</v>
      </c>
      <c r="D10" s="143">
        <v>40</v>
      </c>
      <c r="E10" s="41">
        <f t="shared" si="2"/>
        <v>3.4812880765883376</v>
      </c>
      <c r="H10" s="105" t="str">
        <f>B11</f>
        <v>มะเร็งหลอดคอส่วนกลาง</v>
      </c>
      <c r="I10" s="106">
        <f>D11</f>
        <v>37</v>
      </c>
      <c r="J10" s="90"/>
    </row>
    <row r="11" spans="1:10">
      <c r="A11" s="143">
        <v>8</v>
      </c>
      <c r="B11" s="163" t="s">
        <v>274</v>
      </c>
      <c r="C11" s="163" t="s">
        <v>94</v>
      </c>
      <c r="D11" s="143">
        <v>37</v>
      </c>
      <c r="E11" s="41">
        <f t="shared" si="2"/>
        <v>3.2201914708442123</v>
      </c>
      <c r="H11" s="105" t="str">
        <f>B12</f>
        <v>มะเร็งกล่องเสียง</v>
      </c>
      <c r="I11" s="106">
        <f>D12</f>
        <v>35</v>
      </c>
      <c r="J11" s="90"/>
    </row>
    <row r="12" spans="1:10">
      <c r="A12" s="143">
        <v>9</v>
      </c>
      <c r="B12" s="163" t="s">
        <v>74</v>
      </c>
      <c r="C12" s="39" t="s">
        <v>44</v>
      </c>
      <c r="D12" s="143">
        <v>35</v>
      </c>
      <c r="E12" s="41">
        <f t="shared" si="2"/>
        <v>3.0461270670147953</v>
      </c>
      <c r="H12" s="105" t="str">
        <f>B13</f>
        <v>มะเร็งกระเพาะอาหาร</v>
      </c>
      <c r="I12" s="106">
        <f>D13</f>
        <v>35</v>
      </c>
      <c r="J12" s="90"/>
    </row>
    <row r="13" spans="1:10">
      <c r="A13" s="143">
        <v>9</v>
      </c>
      <c r="B13" s="163" t="s">
        <v>104</v>
      </c>
      <c r="C13" s="163" t="s">
        <v>105</v>
      </c>
      <c r="D13" s="143">
        <v>35</v>
      </c>
      <c r="E13" s="41">
        <f t="shared" si="2"/>
        <v>3.0461270670147953</v>
      </c>
      <c r="H13" s="105" t="str">
        <f>B14</f>
        <v>มะเร็งผิวหนัง</v>
      </c>
      <c r="I13" s="106">
        <f>D14</f>
        <v>30</v>
      </c>
      <c r="J13" s="67"/>
    </row>
    <row r="14" spans="1:10">
      <c r="A14" s="145">
        <v>10</v>
      </c>
      <c r="B14" s="144" t="s">
        <v>132</v>
      </c>
      <c r="C14" s="144" t="s">
        <v>133</v>
      </c>
      <c r="D14" s="145">
        <v>30</v>
      </c>
      <c r="E14" s="123">
        <f t="shared" si="2"/>
        <v>2.6109660574412534</v>
      </c>
      <c r="H14" s="91"/>
      <c r="I14" s="108">
        <f>SUM(I3:I13)</f>
        <v>832</v>
      </c>
    </row>
    <row r="15" spans="1:10">
      <c r="A15" s="63"/>
      <c r="B15" s="91"/>
      <c r="C15" s="91"/>
      <c r="D15" s="63"/>
      <c r="E15" s="96"/>
      <c r="H15" s="91"/>
      <c r="I15" s="108"/>
    </row>
    <row r="16" spans="1:10" s="49" customFormat="1" ht="27.75">
      <c r="A16" s="178" t="s">
        <v>131</v>
      </c>
      <c r="B16" s="178"/>
      <c r="C16" s="178"/>
      <c r="D16" s="178"/>
      <c r="E16" s="178"/>
      <c r="H16" s="109"/>
      <c r="I16" s="110"/>
    </row>
    <row r="17" spans="1:9" ht="23.25" customHeight="1">
      <c r="A17" s="179"/>
      <c r="B17" s="179"/>
      <c r="C17" s="179"/>
      <c r="D17" s="179"/>
      <c r="E17" s="179"/>
      <c r="H17" s="91"/>
      <c r="I17" s="108"/>
    </row>
    <row r="18" spans="1:9" ht="21" customHeight="1">
      <c r="A18" s="63"/>
      <c r="B18" s="25"/>
      <c r="C18" s="91"/>
      <c r="D18" s="63"/>
      <c r="E18" s="111"/>
      <c r="H18" s="112"/>
      <c r="I18" s="113"/>
    </row>
    <row r="19" spans="1:9">
      <c r="A19" s="63"/>
      <c r="B19" s="25"/>
      <c r="C19" s="91"/>
      <c r="D19" s="63"/>
      <c r="E19" s="111"/>
      <c r="H19" s="112"/>
      <c r="I19" s="113"/>
    </row>
    <row r="20" spans="1:9">
      <c r="A20" s="63"/>
      <c r="B20" s="25"/>
      <c r="C20" s="91"/>
      <c r="D20" s="63"/>
      <c r="E20" s="111"/>
      <c r="H20" s="112"/>
      <c r="I20" s="113"/>
    </row>
    <row r="21" spans="1:9">
      <c r="A21" s="22"/>
      <c r="B21" s="98"/>
      <c r="C21" s="114"/>
      <c r="D21" s="22"/>
      <c r="E21" s="99"/>
      <c r="H21" s="112"/>
      <c r="I21" s="113"/>
    </row>
    <row r="22" spans="1:9">
      <c r="H22" s="112"/>
      <c r="I22" s="113"/>
    </row>
  </sheetData>
  <mergeCells count="3">
    <mergeCell ref="A17:E17"/>
    <mergeCell ref="A1:E1"/>
    <mergeCell ref="A16:E16"/>
  </mergeCells>
  <phoneticPr fontId="0" type="noConversion"/>
  <pageMargins left="0.78740157480314965" right="0.78740157480314965" top="0.78740157480314965" bottom="0.39370078740157483" header="0.19685039370078741" footer="0.51181102362204722"/>
  <pageSetup paperSize="9" orientation="portrait" r:id="rId1"/>
  <headerFooter alignWithMargins="0">
    <oddHeader>&amp;R&amp;"TH SarabunPSK,ธรรมดา"โรงพยาบาลมะเร็งอุบลราชธานี (Hospital Based Cancer Registry)  หน้าที่ 11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0"/>
  <dimension ref="A1:C15"/>
  <sheetViews>
    <sheetView topLeftCell="A10" workbookViewId="0">
      <selection activeCell="G11" sqref="G11"/>
    </sheetView>
  </sheetViews>
  <sheetFormatPr defaultRowHeight="24"/>
  <cols>
    <col min="1" max="2" width="21.7109375" style="26" customWidth="1"/>
    <col min="3" max="3" width="49.5703125" style="26" customWidth="1"/>
    <col min="4" max="4" width="10" style="26" customWidth="1"/>
    <col min="5" max="16384" width="9.140625" style="26"/>
  </cols>
  <sheetData>
    <row r="1" spans="1:3" s="49" customFormat="1" ht="27.75">
      <c r="A1" s="177" t="s">
        <v>70</v>
      </c>
      <c r="B1" s="177"/>
      <c r="C1" s="177"/>
    </row>
    <row r="2" spans="1:3" ht="10.5" customHeight="1"/>
    <row r="3" spans="1:3">
      <c r="A3" s="52" t="s">
        <v>71</v>
      </c>
      <c r="B3" s="52" t="s">
        <v>27</v>
      </c>
      <c r="C3" s="135" t="s">
        <v>72</v>
      </c>
    </row>
    <row r="4" spans="1:3">
      <c r="A4" s="61" t="s">
        <v>21</v>
      </c>
      <c r="B4" s="88">
        <v>703</v>
      </c>
      <c r="C4" s="19">
        <f>SUM(B4*100)/1202</f>
        <v>58.485856905158073</v>
      </c>
    </row>
    <row r="5" spans="1:3">
      <c r="A5" s="64" t="s">
        <v>22</v>
      </c>
      <c r="B5" s="66">
        <v>400</v>
      </c>
      <c r="C5" s="20">
        <f>SUM(B5*100)/1202</f>
        <v>33.277870216306155</v>
      </c>
    </row>
    <row r="6" spans="1:3">
      <c r="A6" s="64" t="s">
        <v>73</v>
      </c>
      <c r="B6" s="66">
        <v>95</v>
      </c>
      <c r="C6" s="20">
        <f>SUM(B6*100)/1202</f>
        <v>7.9034941763727122</v>
      </c>
    </row>
    <row r="7" spans="1:3">
      <c r="A7" s="66" t="s">
        <v>88</v>
      </c>
      <c r="B7" s="66">
        <v>4</v>
      </c>
      <c r="C7" s="21">
        <f>SUM(B7*100)/1202</f>
        <v>0.33277870216306155</v>
      </c>
    </row>
    <row r="8" spans="1:3" ht="24.75" thickBot="1">
      <c r="A8" s="43" t="s">
        <v>24</v>
      </c>
      <c r="B8" s="77">
        <f>SUM(B4:B7)</f>
        <v>1202</v>
      </c>
      <c r="C8" s="45">
        <f>SUM(C4:C7)</f>
        <v>100.00000000000001</v>
      </c>
    </row>
    <row r="9" spans="1:3" ht="24.75" thickTop="1">
      <c r="A9" s="134"/>
      <c r="B9" s="134"/>
      <c r="C9" s="134"/>
    </row>
    <row r="10" spans="1:3">
      <c r="A10" s="134"/>
      <c r="B10" s="134"/>
      <c r="C10" s="134"/>
    </row>
    <row r="11" spans="1:3">
      <c r="A11" s="134"/>
      <c r="B11" s="134"/>
      <c r="C11" s="134"/>
    </row>
    <row r="12" spans="1:3" ht="27.75">
      <c r="A12" s="190" t="s">
        <v>340</v>
      </c>
      <c r="B12" s="190"/>
      <c r="C12" s="190"/>
    </row>
    <row r="15" spans="1:3" s="49" customFormat="1" ht="27.75"/>
  </sheetData>
  <mergeCells count="2">
    <mergeCell ref="A1:C1"/>
    <mergeCell ref="A12:C12"/>
  </mergeCells>
  <phoneticPr fontId="0" type="noConversion"/>
  <pageMargins left="0.78740157480314965" right="0.78740157480314965" top="0.78740157480314965" bottom="0.74803149606299213" header="0.19685039370078741" footer="0.51181102362204722"/>
  <pageSetup paperSize="9" orientation="portrait" r:id="rId1"/>
  <headerFooter alignWithMargins="0">
    <oddHeader>&amp;L&amp;"TH SarabunPSK,ธรรมดา"หน้าที่ 12  สถิติโรคมะเร็ง ปี พ.ศ. 2555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1"/>
  <dimension ref="A1:H19"/>
  <sheetViews>
    <sheetView topLeftCell="A16" workbookViewId="0">
      <selection activeCell="G27" sqref="G27"/>
    </sheetView>
  </sheetViews>
  <sheetFormatPr defaultRowHeight="24"/>
  <cols>
    <col min="1" max="1" width="7.7109375" style="26" customWidth="1"/>
    <col min="2" max="2" width="27.85546875" style="26" customWidth="1"/>
    <col min="3" max="3" width="17.5703125" style="26" customWidth="1"/>
    <col min="4" max="4" width="15.42578125" style="26" customWidth="1"/>
    <col min="5" max="5" width="24.28515625" style="26" customWidth="1"/>
    <col min="6" max="6" width="3.140625" style="26" customWidth="1"/>
    <col min="7" max="7" width="23.7109375" style="26" customWidth="1"/>
    <col min="8" max="16384" width="9.140625" style="26"/>
  </cols>
  <sheetData>
    <row r="1" spans="1:8" s="49" customFormat="1" ht="27.75">
      <c r="A1" s="177" t="s">
        <v>90</v>
      </c>
      <c r="B1" s="177"/>
      <c r="C1" s="177"/>
      <c r="D1" s="177"/>
      <c r="E1" s="177"/>
    </row>
    <row r="2" spans="1:8" s="49" customFormat="1" ht="27.75">
      <c r="A2" s="178" t="s">
        <v>91</v>
      </c>
      <c r="B2" s="178"/>
      <c r="C2" s="178"/>
      <c r="D2" s="178"/>
      <c r="E2" s="178"/>
    </row>
    <row r="3" spans="1:8" ht="10.5" customHeight="1">
      <c r="B3" s="134"/>
      <c r="C3" s="134"/>
      <c r="D3" s="134"/>
      <c r="E3" s="134"/>
    </row>
    <row r="4" spans="1:8">
      <c r="A4" s="182" t="s">
        <v>0</v>
      </c>
      <c r="B4" s="182" t="s">
        <v>1</v>
      </c>
      <c r="C4" s="182" t="s">
        <v>31</v>
      </c>
      <c r="D4" s="182" t="s">
        <v>27</v>
      </c>
      <c r="E4" s="135" t="s">
        <v>341</v>
      </c>
    </row>
    <row r="5" spans="1:8">
      <c r="A5" s="183"/>
      <c r="B5" s="183"/>
      <c r="C5" s="183"/>
      <c r="D5" s="183"/>
      <c r="E5" s="136" t="s">
        <v>342</v>
      </c>
    </row>
    <row r="6" spans="1:8">
      <c r="A6" s="88">
        <v>1</v>
      </c>
      <c r="B6" s="105" t="s">
        <v>42</v>
      </c>
      <c r="C6" s="87" t="s">
        <v>103</v>
      </c>
      <c r="D6" s="88">
        <v>138</v>
      </c>
      <c r="E6" s="19">
        <f>SUM(D6*100)/1202</f>
        <v>11.480865224625624</v>
      </c>
      <c r="G6" s="105" t="str">
        <f>B6</f>
        <v>มะเร็งตับและท่อน้ำดี</v>
      </c>
      <c r="H6" s="88">
        <f>D6</f>
        <v>138</v>
      </c>
    </row>
    <row r="7" spans="1:8">
      <c r="A7" s="66">
        <v>3</v>
      </c>
      <c r="B7" s="93" t="s">
        <v>6</v>
      </c>
      <c r="C7" s="90" t="s">
        <v>34</v>
      </c>
      <c r="D7" s="66">
        <v>129</v>
      </c>
      <c r="E7" s="20">
        <f t="shared" ref="E7:E16" si="0">SUM(D7*100)/1202</f>
        <v>10.732113144758735</v>
      </c>
      <c r="G7" s="105" t="str">
        <f t="shared" ref="G7:G16" si="1">B7</f>
        <v>มะเร็งปอด</v>
      </c>
      <c r="H7" s="88">
        <f t="shared" ref="H7:H16" si="2">D7</f>
        <v>129</v>
      </c>
    </row>
    <row r="8" spans="1:8">
      <c r="A8" s="66">
        <v>4</v>
      </c>
      <c r="B8" s="93" t="s">
        <v>4</v>
      </c>
      <c r="C8" s="92" t="s">
        <v>47</v>
      </c>
      <c r="D8" s="66">
        <v>123</v>
      </c>
      <c r="E8" s="20">
        <f t="shared" si="0"/>
        <v>10.232945091514143</v>
      </c>
      <c r="G8" s="105" t="str">
        <f t="shared" si="1"/>
        <v>มะเร็งช่องปาก</v>
      </c>
      <c r="H8" s="88">
        <f t="shared" si="2"/>
        <v>123</v>
      </c>
    </row>
    <row r="9" spans="1:8">
      <c r="A9" s="66">
        <v>2</v>
      </c>
      <c r="B9" s="93" t="s">
        <v>364</v>
      </c>
      <c r="C9" s="90" t="s">
        <v>49</v>
      </c>
      <c r="D9" s="66">
        <v>121</v>
      </c>
      <c r="E9" s="20">
        <f t="shared" si="0"/>
        <v>10.066555740432612</v>
      </c>
      <c r="G9" s="105" t="str">
        <f>B9</f>
        <v>มะเร็งลำไส้ใหญ่และไส้ตรง</v>
      </c>
      <c r="H9" s="88">
        <f>D9</f>
        <v>121</v>
      </c>
    </row>
    <row r="10" spans="1:8">
      <c r="A10" s="66">
        <v>6</v>
      </c>
      <c r="B10" s="93" t="s">
        <v>3</v>
      </c>
      <c r="C10" s="90" t="s">
        <v>32</v>
      </c>
      <c r="D10" s="66">
        <v>100</v>
      </c>
      <c r="E10" s="20">
        <f t="shared" si="0"/>
        <v>8.3194675540765388</v>
      </c>
      <c r="G10" s="105" t="str">
        <f>B10</f>
        <v>มะเร็งปากมดลูก</v>
      </c>
      <c r="H10" s="88">
        <f>D10</f>
        <v>100</v>
      </c>
    </row>
    <row r="11" spans="1:8">
      <c r="A11" s="66">
        <v>5</v>
      </c>
      <c r="B11" s="93" t="s">
        <v>5</v>
      </c>
      <c r="C11" s="90" t="s">
        <v>33</v>
      </c>
      <c r="D11" s="66">
        <v>98</v>
      </c>
      <c r="E11" s="20">
        <f t="shared" si="0"/>
        <v>8.1530782029950082</v>
      </c>
      <c r="G11" s="105" t="str">
        <f t="shared" si="1"/>
        <v>มะเร็งเต้านม</v>
      </c>
      <c r="H11" s="88">
        <f t="shared" si="2"/>
        <v>98</v>
      </c>
    </row>
    <row r="12" spans="1:8">
      <c r="A12" s="66">
        <v>7</v>
      </c>
      <c r="B12" s="93" t="s">
        <v>7</v>
      </c>
      <c r="C12" s="90" t="s">
        <v>35</v>
      </c>
      <c r="D12" s="66">
        <v>50</v>
      </c>
      <c r="E12" s="20">
        <f t="shared" si="0"/>
        <v>4.1597337770382694</v>
      </c>
      <c r="G12" s="105" t="str">
        <f t="shared" si="1"/>
        <v>มะเร็งหลังโพรงจมูก</v>
      </c>
      <c r="H12" s="88">
        <f t="shared" si="2"/>
        <v>50</v>
      </c>
    </row>
    <row r="13" spans="1:8">
      <c r="A13" s="66">
        <v>8</v>
      </c>
      <c r="B13" s="107" t="s">
        <v>132</v>
      </c>
      <c r="C13" s="92" t="s">
        <v>133</v>
      </c>
      <c r="D13" s="66">
        <v>36</v>
      </c>
      <c r="E13" s="20">
        <f t="shared" si="0"/>
        <v>2.9950083194675541</v>
      </c>
      <c r="G13" s="105" t="str">
        <f t="shared" si="1"/>
        <v>มะเร็งผิวหนัง</v>
      </c>
      <c r="H13" s="88">
        <f t="shared" si="2"/>
        <v>36</v>
      </c>
    </row>
    <row r="14" spans="1:8">
      <c r="A14" s="64">
        <v>9</v>
      </c>
      <c r="B14" s="92" t="s">
        <v>92</v>
      </c>
      <c r="C14" s="90" t="s">
        <v>93</v>
      </c>
      <c r="D14" s="64">
        <v>29</v>
      </c>
      <c r="E14" s="20">
        <f t="shared" si="0"/>
        <v>2.4126455906821964</v>
      </c>
      <c r="G14" s="105" t="str">
        <f t="shared" si="1"/>
        <v>มะเร็งมดลูก</v>
      </c>
      <c r="H14" s="88">
        <f t="shared" si="2"/>
        <v>29</v>
      </c>
    </row>
    <row r="15" spans="1:8">
      <c r="A15" s="64">
        <v>10</v>
      </c>
      <c r="B15" s="92" t="s">
        <v>9</v>
      </c>
      <c r="C15" s="92" t="s">
        <v>36</v>
      </c>
      <c r="D15" s="64">
        <v>28</v>
      </c>
      <c r="E15" s="20">
        <f t="shared" si="0"/>
        <v>2.3294509151414311</v>
      </c>
      <c r="G15" s="105" t="str">
        <f t="shared" si="1"/>
        <v>มะเร็งต่อมน้ำเหลือง</v>
      </c>
      <c r="H15" s="88">
        <f t="shared" si="2"/>
        <v>28</v>
      </c>
    </row>
    <row r="16" spans="1:8">
      <c r="A16" s="68">
        <v>10</v>
      </c>
      <c r="B16" s="118" t="s">
        <v>274</v>
      </c>
      <c r="C16" s="119" t="s">
        <v>343</v>
      </c>
      <c r="D16" s="68">
        <v>28</v>
      </c>
      <c r="E16" s="21">
        <f t="shared" si="0"/>
        <v>2.3294509151414311</v>
      </c>
      <c r="G16" s="107" t="str">
        <f t="shared" si="1"/>
        <v>มะเร็งหลอดคอส่วนกลาง</v>
      </c>
      <c r="H16" s="66">
        <f t="shared" si="2"/>
        <v>28</v>
      </c>
    </row>
    <row r="17" spans="1:8">
      <c r="A17" s="134"/>
      <c r="B17" s="137"/>
      <c r="C17" s="25"/>
      <c r="D17" s="134"/>
      <c r="E17" s="111"/>
      <c r="G17" s="107"/>
      <c r="H17" s="66">
        <f>SUM(H6:H16)</f>
        <v>880</v>
      </c>
    </row>
    <row r="18" spans="1:8" ht="27.75">
      <c r="A18" s="177" t="s">
        <v>357</v>
      </c>
      <c r="B18" s="177"/>
      <c r="C18" s="177"/>
      <c r="D18" s="177"/>
      <c r="E18" s="177"/>
      <c r="G18" s="117"/>
      <c r="H18" s="90"/>
    </row>
    <row r="19" spans="1:8" ht="27.75">
      <c r="A19" s="177" t="s">
        <v>91</v>
      </c>
      <c r="B19" s="177"/>
      <c r="C19" s="177"/>
      <c r="D19" s="177"/>
      <c r="E19" s="177"/>
    </row>
  </sheetData>
  <mergeCells count="8">
    <mergeCell ref="A18:E18"/>
    <mergeCell ref="A19:E19"/>
    <mergeCell ref="A1:E1"/>
    <mergeCell ref="A2:E2"/>
    <mergeCell ref="A4:A5"/>
    <mergeCell ref="B4:B5"/>
    <mergeCell ref="C4:C5"/>
    <mergeCell ref="D4:D5"/>
  </mergeCells>
  <phoneticPr fontId="0" type="noConversion"/>
  <pageMargins left="0.78740157480314965" right="0.78740157480314965" top="0.78740157480314965" bottom="0.39370078740157483" header="0.19685039370078741" footer="0.19685039370078741"/>
  <pageSetup paperSize="9" orientation="portrait" r:id="rId1"/>
  <headerFooter alignWithMargins="0">
    <oddHeader>&amp;R&amp;"TH SarabunPSK,ธรรมดา"โรงพยาบาลมะเร็งอุบลราชธานี (Hospital  Based  Cancer  Regisitry)  หน้าที่ 13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2"/>
  <dimension ref="A1:F10"/>
  <sheetViews>
    <sheetView topLeftCell="A10" workbookViewId="0">
      <selection activeCell="G19" sqref="G19"/>
    </sheetView>
  </sheetViews>
  <sheetFormatPr defaultRowHeight="24"/>
  <cols>
    <col min="1" max="2" width="17.7109375" style="26" customWidth="1"/>
    <col min="3" max="3" width="54.7109375" style="26" customWidth="1"/>
    <col min="4" max="16384" width="9.140625" style="26"/>
  </cols>
  <sheetData>
    <row r="1" spans="1:6" s="49" customFormat="1" ht="27.75">
      <c r="A1" s="177" t="s">
        <v>345</v>
      </c>
      <c r="B1" s="177"/>
      <c r="C1" s="177"/>
    </row>
    <row r="2" spans="1:6" ht="9.75" customHeight="1"/>
    <row r="3" spans="1:6">
      <c r="A3" s="52" t="s">
        <v>71</v>
      </c>
      <c r="B3" s="52" t="s">
        <v>27</v>
      </c>
      <c r="C3" s="52" t="s">
        <v>75</v>
      </c>
      <c r="F3" s="124"/>
    </row>
    <row r="4" spans="1:6">
      <c r="A4" s="61" t="s">
        <v>76</v>
      </c>
      <c r="B4" s="61">
        <v>5</v>
      </c>
      <c r="C4" s="20">
        <f>SUM(B4*100)/25</f>
        <v>20</v>
      </c>
    </row>
    <row r="5" spans="1:6">
      <c r="A5" s="125" t="s">
        <v>77</v>
      </c>
      <c r="B5" s="64">
        <v>4</v>
      </c>
      <c r="C5" s="20">
        <f t="shared" ref="C5:C6" si="0">SUM(B5*100)/25</f>
        <v>16</v>
      </c>
    </row>
    <row r="6" spans="1:6">
      <c r="A6" s="65" t="s">
        <v>78</v>
      </c>
      <c r="B6" s="68">
        <v>16</v>
      </c>
      <c r="C6" s="20">
        <f t="shared" si="0"/>
        <v>64</v>
      </c>
    </row>
    <row r="7" spans="1:6" ht="24.75" thickBot="1">
      <c r="A7" s="43" t="s">
        <v>24</v>
      </c>
      <c r="B7" s="43">
        <f>SUM(B4:B6)</f>
        <v>25</v>
      </c>
      <c r="C7" s="45">
        <f>SUM(C4:C6)</f>
        <v>100</v>
      </c>
    </row>
    <row r="8" spans="1:6" ht="24.75" thickTop="1">
      <c r="A8" s="115"/>
      <c r="B8" s="115"/>
      <c r="C8" s="115"/>
    </row>
    <row r="10" spans="1:6" ht="27.75">
      <c r="A10" s="177" t="s">
        <v>346</v>
      </c>
      <c r="B10" s="177"/>
      <c r="C10" s="177"/>
    </row>
  </sheetData>
  <mergeCells count="2">
    <mergeCell ref="A1:C1"/>
    <mergeCell ref="A10:C10"/>
  </mergeCells>
  <phoneticPr fontId="0" type="noConversion"/>
  <pageMargins left="0.78740157480314965" right="0.78740157480314965" top="0.78740157480314965" bottom="0.35433070866141736" header="0.19685039370078741" footer="0.51181102362204722"/>
  <pageSetup paperSize="9" orientation="portrait" horizontalDpi="1200" verticalDpi="1200" r:id="rId1"/>
  <headerFooter alignWithMargins="0">
    <oddHeader>&amp;L&amp;"TH SarabunPSK,ธรรมดา"หน้าที่ 14  สถิติโรคมะเร็ง  ปี พ.ศ. 2555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3"/>
  <dimension ref="A1:IU34"/>
  <sheetViews>
    <sheetView topLeftCell="A13" zoomScale="110" zoomScaleNormal="110" workbookViewId="0">
      <selection activeCell="H29" sqref="H29"/>
    </sheetView>
  </sheetViews>
  <sheetFormatPr defaultRowHeight="24"/>
  <cols>
    <col min="1" max="1" width="18" style="26" customWidth="1"/>
    <col min="2" max="2" width="14.42578125" style="26" customWidth="1"/>
    <col min="3" max="3" width="13" style="26" customWidth="1"/>
    <col min="4" max="4" width="47.5703125" style="26" customWidth="1"/>
    <col min="5" max="5" width="9.28515625" style="26" customWidth="1"/>
    <col min="6" max="6" width="1" style="26" hidden="1" customWidth="1"/>
    <col min="7" max="7" width="0.140625" style="26" hidden="1" customWidth="1"/>
    <col min="8" max="8" width="16.42578125" style="26" customWidth="1"/>
    <col min="9" max="10" width="17" style="26" customWidth="1"/>
    <col min="11" max="11" width="4.5703125" style="28" customWidth="1"/>
    <col min="12" max="12" width="5.42578125" style="28" customWidth="1"/>
    <col min="13" max="13" width="9.140625" style="28"/>
    <col min="14" max="16384" width="9.140625" style="26"/>
  </cols>
  <sheetData>
    <row r="1" spans="1:255" s="49" customFormat="1" ht="27.75">
      <c r="A1" s="177" t="s">
        <v>79</v>
      </c>
      <c r="B1" s="177"/>
      <c r="C1" s="177"/>
      <c r="D1" s="177"/>
      <c r="K1" s="126"/>
      <c r="L1" s="126"/>
      <c r="M1" s="126"/>
    </row>
    <row r="2" spans="1:255" ht="9.75" customHeight="1"/>
    <row r="3" spans="1:255">
      <c r="A3" s="116" t="s">
        <v>1</v>
      </c>
      <c r="B3" s="116" t="s">
        <v>31</v>
      </c>
      <c r="C3" s="116" t="s">
        <v>27</v>
      </c>
      <c r="D3" s="135" t="s">
        <v>356</v>
      </c>
      <c r="H3" s="87" t="str">
        <f>A4</f>
        <v>เนื้องอกสมอง</v>
      </c>
      <c r="I3" s="88">
        <f>C4</f>
        <v>10</v>
      </c>
      <c r="J3" s="127"/>
    </row>
    <row r="4" spans="1:255">
      <c r="A4" s="87" t="s">
        <v>8</v>
      </c>
      <c r="B4" s="87" t="s">
        <v>347</v>
      </c>
      <c r="C4" s="88">
        <v>10</v>
      </c>
      <c r="D4" s="19">
        <f>C4*100/25</f>
        <v>40</v>
      </c>
      <c r="H4" s="87" t="str">
        <f t="shared" ref="H4:H9" si="0">A5</f>
        <v>มะเร็งเนื้อเยื่ออ่อน</v>
      </c>
      <c r="I4" s="88">
        <f t="shared" ref="I4:I9" si="1">C5</f>
        <v>4</v>
      </c>
      <c r="J4" s="127"/>
    </row>
    <row r="5" spans="1:255">
      <c r="A5" s="90" t="s">
        <v>101</v>
      </c>
      <c r="B5" s="90" t="s">
        <v>102</v>
      </c>
      <c r="C5" s="66">
        <v>4</v>
      </c>
      <c r="D5" s="20">
        <f>C5*100/25</f>
        <v>16</v>
      </c>
      <c r="H5" s="87" t="str">
        <f t="shared" si="0"/>
        <v>มะเร็งรังไข่</v>
      </c>
      <c r="I5" s="88">
        <f t="shared" si="1"/>
        <v>4</v>
      </c>
      <c r="J5" s="122"/>
    </row>
    <row r="6" spans="1:255">
      <c r="A6" s="90" t="s">
        <v>41</v>
      </c>
      <c r="B6" s="90" t="s">
        <v>43</v>
      </c>
      <c r="C6" s="66">
        <v>4</v>
      </c>
      <c r="D6" s="20">
        <f>C6*100/25</f>
        <v>16</v>
      </c>
      <c r="H6" s="87" t="str">
        <f t="shared" si="0"/>
        <v>มะเร็งต่อมน้ำเหลือง</v>
      </c>
      <c r="I6" s="88">
        <f t="shared" si="1"/>
        <v>3</v>
      </c>
    </row>
    <row r="7" spans="1:255">
      <c r="A7" s="90" t="s">
        <v>9</v>
      </c>
      <c r="B7" s="90" t="s">
        <v>36</v>
      </c>
      <c r="C7" s="66">
        <v>3</v>
      </c>
      <c r="D7" s="20">
        <f>C7*100/25</f>
        <v>12</v>
      </c>
      <c r="H7" s="87" t="str">
        <f t="shared" si="0"/>
        <v>มะเร็งเม็ดเลือดขาว</v>
      </c>
      <c r="I7" s="88">
        <f t="shared" si="1"/>
        <v>2</v>
      </c>
      <c r="J7" s="122"/>
    </row>
    <row r="8" spans="1:255" ht="21.75" customHeight="1">
      <c r="A8" s="90" t="s">
        <v>80</v>
      </c>
      <c r="B8" s="90" t="s">
        <v>81</v>
      </c>
      <c r="C8" s="66">
        <v>2</v>
      </c>
      <c r="D8" s="20">
        <f t="shared" ref="D8:D10" si="2">C8*100/25</f>
        <v>8</v>
      </c>
      <c r="H8" s="87" t="str">
        <f t="shared" si="0"/>
        <v>มะเร็งช่องปาก</v>
      </c>
      <c r="I8" s="88">
        <f t="shared" si="1"/>
        <v>1</v>
      </c>
      <c r="J8" s="122"/>
    </row>
    <row r="9" spans="1:255">
      <c r="A9" s="93" t="s">
        <v>4</v>
      </c>
      <c r="B9" s="93" t="s">
        <v>161</v>
      </c>
      <c r="C9" s="66">
        <v>1</v>
      </c>
      <c r="D9" s="20">
        <f t="shared" si="2"/>
        <v>4</v>
      </c>
      <c r="H9" s="87" t="str">
        <f t="shared" si="0"/>
        <v>มะเร็งกระดูก</v>
      </c>
      <c r="I9" s="88">
        <f t="shared" si="1"/>
        <v>1</v>
      </c>
      <c r="J9" s="122"/>
    </row>
    <row r="10" spans="1:255">
      <c r="A10" s="90" t="s">
        <v>355</v>
      </c>
      <c r="B10" s="92" t="s">
        <v>354</v>
      </c>
      <c r="C10" s="66">
        <v>1</v>
      </c>
      <c r="D10" s="21">
        <f t="shared" si="2"/>
        <v>4</v>
      </c>
      <c r="H10" s="87"/>
      <c r="I10" s="115"/>
      <c r="J10" s="122"/>
    </row>
    <row r="11" spans="1:255" ht="24.75" thickBot="1">
      <c r="A11" s="43" t="s">
        <v>24</v>
      </c>
      <c r="B11" s="128"/>
      <c r="C11" s="43">
        <f>SUM(C4:C10)</f>
        <v>25</v>
      </c>
      <c r="D11" s="45">
        <f>SUM(D4:D10)</f>
        <v>100</v>
      </c>
      <c r="H11" s="27"/>
      <c r="I11" s="95"/>
    </row>
    <row r="12" spans="1:255" ht="24.75" thickTop="1">
      <c r="C12" s="115"/>
      <c r="D12" s="115"/>
      <c r="H12" s="25"/>
      <c r="I12" s="115"/>
    </row>
    <row r="13" spans="1:255" ht="27.75">
      <c r="A13" s="177" t="s">
        <v>107</v>
      </c>
      <c r="B13" s="177"/>
      <c r="C13" s="177"/>
      <c r="D13" s="177"/>
    </row>
    <row r="16" spans="1:255" ht="31.5" customHeight="1">
      <c r="IU16" s="26" t="s">
        <v>100</v>
      </c>
    </row>
    <row r="34" spans="4:4">
      <c r="D34" s="26" t="s">
        <v>125</v>
      </c>
    </row>
  </sheetData>
  <mergeCells count="2">
    <mergeCell ref="A1:D1"/>
    <mergeCell ref="A13:D13"/>
  </mergeCells>
  <phoneticPr fontId="0" type="noConversion"/>
  <pageMargins left="0.78740157480314965" right="0.78740157480314965" top="0.78740157480314965" bottom="0.39370078740157483" header="0.39370078740157483" footer="0.51181102362204722"/>
  <pageSetup paperSize="9" orientation="portrait" r:id="rId1"/>
  <headerFooter alignWithMargins="0">
    <oddHeader>&amp;R&amp;"TH SarabunPSK,ธรรมดา"โรงพยาบาลมะเร็งอุบลราชธานี  (Hospital  Based  Cancer  Registry)  หน้าที่ 15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dimension ref="C5:M18"/>
  <sheetViews>
    <sheetView topLeftCell="A10" workbookViewId="0">
      <selection activeCell="E20" sqref="E20"/>
    </sheetView>
  </sheetViews>
  <sheetFormatPr defaultRowHeight="21.75"/>
  <cols>
    <col min="1" max="1" width="14.85546875" style="120" customWidth="1"/>
    <col min="2" max="2" width="11.42578125" style="120" customWidth="1"/>
    <col min="3" max="3" width="7.7109375" style="120" customWidth="1"/>
    <col min="4" max="5" width="9.140625" style="120"/>
    <col min="6" max="6" width="7.140625" style="120" customWidth="1"/>
    <col min="7" max="7" width="6" style="120" customWidth="1"/>
    <col min="8" max="8" width="5.28515625" style="120" customWidth="1"/>
    <col min="9" max="9" width="6" style="120" customWidth="1"/>
    <col min="10" max="11" width="5.7109375" style="120" customWidth="1"/>
    <col min="12" max="12" width="9.140625" style="120"/>
    <col min="13" max="13" width="42" style="120" customWidth="1"/>
    <col min="14" max="16384" width="9.140625" style="120"/>
  </cols>
  <sheetData>
    <row r="5" spans="3:13">
      <c r="M5" s="121"/>
    </row>
    <row r="6" spans="3:13">
      <c r="M6" s="121"/>
    </row>
    <row r="7" spans="3:13">
      <c r="M7" s="121"/>
    </row>
    <row r="8" spans="3:13">
      <c r="M8" s="121"/>
    </row>
    <row r="9" spans="3:13" ht="39.75">
      <c r="C9" s="192" t="s">
        <v>95</v>
      </c>
      <c r="D9" s="192"/>
      <c r="E9" s="192"/>
      <c r="F9" s="192"/>
      <c r="G9" s="192"/>
      <c r="H9" s="192"/>
      <c r="I9" s="192"/>
      <c r="J9" s="192"/>
      <c r="K9" s="192"/>
      <c r="L9" s="129"/>
      <c r="M9" s="121"/>
    </row>
    <row r="10" spans="3:13" ht="36"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1"/>
    </row>
    <row r="11" spans="3:13" ht="36">
      <c r="C11" s="191" t="s">
        <v>96</v>
      </c>
      <c r="D11" s="191"/>
      <c r="E11" s="191"/>
      <c r="F11" s="191"/>
      <c r="G11" s="191"/>
      <c r="H11" s="191"/>
      <c r="I11" s="191"/>
      <c r="J11" s="191"/>
      <c r="K11" s="191"/>
      <c r="L11" s="130"/>
      <c r="M11" s="131"/>
    </row>
    <row r="12" spans="3:13" ht="36">
      <c r="C12" s="191" t="s">
        <v>97</v>
      </c>
      <c r="D12" s="191"/>
      <c r="E12" s="191"/>
      <c r="F12" s="191"/>
      <c r="G12" s="191"/>
      <c r="H12" s="191"/>
      <c r="I12" s="191"/>
      <c r="J12" s="191"/>
      <c r="K12" s="191"/>
      <c r="L12" s="130"/>
      <c r="M12" s="131"/>
    </row>
    <row r="13" spans="3:13" ht="39.75" customHeight="1">
      <c r="C13" s="191" t="s">
        <v>363</v>
      </c>
      <c r="D13" s="191"/>
      <c r="E13" s="191"/>
      <c r="F13" s="191"/>
      <c r="G13" s="191"/>
      <c r="H13" s="191"/>
      <c r="I13" s="191"/>
      <c r="J13" s="191"/>
      <c r="K13" s="191"/>
      <c r="L13" s="191"/>
      <c r="M13" s="131"/>
    </row>
    <row r="14" spans="3:13" ht="36">
      <c r="C14" s="191" t="s">
        <v>108</v>
      </c>
      <c r="D14" s="191"/>
      <c r="E14" s="191"/>
      <c r="F14" s="191"/>
      <c r="G14" s="191"/>
      <c r="H14" s="191"/>
      <c r="I14" s="191"/>
      <c r="J14" s="191"/>
      <c r="K14" s="191"/>
      <c r="L14" s="191"/>
      <c r="M14" s="131"/>
    </row>
    <row r="15" spans="3:13" ht="36">
      <c r="C15" s="191" t="s">
        <v>98</v>
      </c>
      <c r="D15" s="191"/>
      <c r="E15" s="191"/>
      <c r="F15" s="191"/>
      <c r="G15" s="191"/>
      <c r="H15" s="191"/>
      <c r="I15" s="191"/>
      <c r="J15" s="191"/>
      <c r="K15" s="191"/>
      <c r="L15" s="130"/>
      <c r="M15" s="131"/>
    </row>
    <row r="16" spans="3:13" ht="36">
      <c r="C16" s="191"/>
      <c r="D16" s="191"/>
      <c r="E16" s="191"/>
      <c r="F16" s="191"/>
      <c r="G16" s="191"/>
      <c r="H16" s="191"/>
      <c r="I16" s="191"/>
      <c r="J16" s="191"/>
      <c r="K16" s="191"/>
      <c r="M16" s="121"/>
    </row>
    <row r="17" spans="3:3" ht="33">
      <c r="C17" s="132"/>
    </row>
    <row r="18" spans="3:3" ht="33">
      <c r="C18" s="132"/>
    </row>
  </sheetData>
  <mergeCells count="7">
    <mergeCell ref="C16:K16"/>
    <mergeCell ref="C15:K15"/>
    <mergeCell ref="C9:K9"/>
    <mergeCell ref="C13:L13"/>
    <mergeCell ref="C11:K11"/>
    <mergeCell ref="C12:K12"/>
    <mergeCell ref="C14:L1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I31"/>
  <sheetViews>
    <sheetView zoomScale="115" workbookViewId="0">
      <selection activeCell="J4" sqref="J4"/>
    </sheetView>
  </sheetViews>
  <sheetFormatPr defaultRowHeight="24" customHeight="1"/>
  <cols>
    <col min="1" max="1" width="14" style="26" customWidth="1"/>
    <col min="2" max="4" width="22" style="26" customWidth="1"/>
    <col min="5" max="5" width="12.140625" style="26" customWidth="1"/>
    <col min="6" max="16384" width="9.140625" style="26"/>
  </cols>
  <sheetData>
    <row r="1" spans="1:9" s="49" customFormat="1" ht="24" customHeight="1">
      <c r="A1" s="177" t="s">
        <v>323</v>
      </c>
      <c r="B1" s="177"/>
      <c r="C1" s="177"/>
      <c r="D1" s="177"/>
      <c r="E1" s="177"/>
      <c r="F1" s="34"/>
      <c r="I1" s="51"/>
    </row>
    <row r="3" spans="1:9" ht="24" customHeight="1">
      <c r="G3" s="26">
        <v>2544</v>
      </c>
      <c r="H3" s="76">
        <v>1204</v>
      </c>
    </row>
    <row r="4" spans="1:9" ht="24" customHeight="1">
      <c r="G4" s="26">
        <v>2545</v>
      </c>
      <c r="H4" s="76">
        <v>1628</v>
      </c>
    </row>
    <row r="5" spans="1:9" ht="24" customHeight="1">
      <c r="D5" s="48"/>
      <c r="G5" s="26">
        <v>2546</v>
      </c>
      <c r="H5" s="76">
        <v>1708</v>
      </c>
    </row>
    <row r="6" spans="1:9" ht="24" customHeight="1">
      <c r="D6" s="48"/>
      <c r="G6" s="26">
        <v>2547</v>
      </c>
      <c r="H6" s="76">
        <v>1851</v>
      </c>
    </row>
    <row r="7" spans="1:9" ht="24" customHeight="1">
      <c r="G7" s="26">
        <v>2548</v>
      </c>
      <c r="H7" s="76">
        <v>2211</v>
      </c>
    </row>
    <row r="8" spans="1:9" ht="24" customHeight="1">
      <c r="G8" s="26">
        <v>2549</v>
      </c>
      <c r="H8" s="76">
        <v>2145</v>
      </c>
    </row>
    <row r="9" spans="1:9" ht="24" customHeight="1">
      <c r="G9" s="26">
        <v>2550</v>
      </c>
      <c r="H9" s="76">
        <v>2281</v>
      </c>
    </row>
    <row r="10" spans="1:9" ht="24" customHeight="1">
      <c r="G10" s="26">
        <v>2551</v>
      </c>
      <c r="H10" s="76">
        <v>2213</v>
      </c>
    </row>
    <row r="11" spans="1:9" ht="24" customHeight="1">
      <c r="G11" s="26">
        <v>2552</v>
      </c>
      <c r="H11" s="76">
        <v>2206</v>
      </c>
    </row>
    <row r="12" spans="1:9" ht="24" customHeight="1">
      <c r="G12" s="26">
        <v>2553</v>
      </c>
      <c r="H12" s="76">
        <v>2557</v>
      </c>
    </row>
    <row r="13" spans="1:9" ht="24" customHeight="1">
      <c r="G13" s="26">
        <v>2554</v>
      </c>
      <c r="H13" s="76">
        <v>2594</v>
      </c>
    </row>
    <row r="14" spans="1:9" ht="24" customHeight="1">
      <c r="G14" s="26">
        <v>2555</v>
      </c>
      <c r="H14" s="76">
        <v>2738</v>
      </c>
    </row>
    <row r="15" spans="1:9" ht="24" customHeight="1">
      <c r="H15" s="76"/>
    </row>
    <row r="17" spans="1:6" ht="24" customHeight="1">
      <c r="A17" s="177" t="s">
        <v>83</v>
      </c>
      <c r="B17" s="177"/>
      <c r="C17" s="177"/>
      <c r="D17" s="177"/>
      <c r="E17" s="177"/>
      <c r="F17" s="15"/>
    </row>
    <row r="18" spans="1:6" ht="10.5" customHeight="1">
      <c r="A18" s="31"/>
      <c r="B18" s="31"/>
      <c r="C18" s="31"/>
      <c r="D18" s="31"/>
      <c r="E18" s="31"/>
      <c r="F18" s="31"/>
    </row>
    <row r="19" spans="1:6" ht="24" customHeight="1">
      <c r="A19" s="31"/>
      <c r="B19" s="26" t="s">
        <v>352</v>
      </c>
      <c r="F19" s="31"/>
    </row>
    <row r="20" spans="1:6" ht="24" customHeight="1">
      <c r="A20" s="31"/>
      <c r="B20" s="26" t="s">
        <v>351</v>
      </c>
      <c r="F20" s="31"/>
    </row>
    <row r="21" spans="1:6" ht="24" customHeight="1">
      <c r="A21" s="31"/>
      <c r="B21" s="26" t="s">
        <v>353</v>
      </c>
      <c r="F21" s="31"/>
    </row>
    <row r="22" spans="1:6" ht="24" customHeight="1">
      <c r="A22" s="31"/>
      <c r="B22" s="31"/>
      <c r="C22" s="31"/>
      <c r="D22" s="31"/>
      <c r="E22" s="31"/>
      <c r="F22" s="31"/>
    </row>
    <row r="23" spans="1:6" ht="24" customHeight="1">
      <c r="A23" s="177" t="s">
        <v>53</v>
      </c>
      <c r="B23" s="177"/>
      <c r="C23" s="177"/>
      <c r="D23" s="177"/>
      <c r="E23" s="177"/>
      <c r="F23" s="15"/>
    </row>
    <row r="24" spans="1:6" ht="10.5" customHeight="1">
      <c r="B24" s="48"/>
    </row>
    <row r="25" spans="1:6" ht="24" customHeight="1">
      <c r="B25" s="52" t="s">
        <v>54</v>
      </c>
      <c r="C25" s="52" t="s">
        <v>29</v>
      </c>
      <c r="D25" s="52" t="s">
        <v>30</v>
      </c>
    </row>
    <row r="26" spans="1:6" ht="24" customHeight="1">
      <c r="B26" s="141" t="s">
        <v>55</v>
      </c>
      <c r="C26" s="146">
        <v>2687</v>
      </c>
      <c r="D26" s="38">
        <f>C26*100/2738</f>
        <v>98.137326515704899</v>
      </c>
    </row>
    <row r="27" spans="1:6" ht="24" customHeight="1">
      <c r="B27" s="143" t="s">
        <v>56</v>
      </c>
      <c r="C27" s="147">
        <v>48</v>
      </c>
      <c r="D27" s="41">
        <f t="shared" ref="D27:D29" si="0">C27*100/2738</f>
        <v>1.7531044558071585</v>
      </c>
    </row>
    <row r="28" spans="1:6" ht="24" customHeight="1">
      <c r="B28" s="143" t="s">
        <v>322</v>
      </c>
      <c r="C28" s="147">
        <v>1</v>
      </c>
      <c r="D28" s="41">
        <f t="shared" si="0"/>
        <v>3.6523009495982466E-2</v>
      </c>
    </row>
    <row r="29" spans="1:6" ht="24" customHeight="1">
      <c r="B29" s="145" t="s">
        <v>138</v>
      </c>
      <c r="C29" s="148">
        <v>2</v>
      </c>
      <c r="D29" s="123">
        <f t="shared" si="0"/>
        <v>7.3046018991964931E-2</v>
      </c>
    </row>
    <row r="30" spans="1:6" ht="24" customHeight="1" thickBot="1">
      <c r="B30" s="43" t="s">
        <v>24</v>
      </c>
      <c r="C30" s="77">
        <f>SUM(C26:C29)</f>
        <v>2738</v>
      </c>
      <c r="D30" s="45">
        <f>SUM(D26:D29)</f>
        <v>100</v>
      </c>
    </row>
    <row r="31" spans="1:6" ht="24" customHeight="1" thickTop="1"/>
  </sheetData>
  <mergeCells count="3">
    <mergeCell ref="A17:E17"/>
    <mergeCell ref="A23:E23"/>
    <mergeCell ref="A1:E1"/>
  </mergeCells>
  <phoneticPr fontId="0" type="noConversion"/>
  <pageMargins left="0.78740157480314965" right="0.78740157480314965" top="0.78740157480314965" bottom="0.19685039370078741" header="0.19685039370078741" footer="0.51181102362204722"/>
  <pageSetup paperSize="9" orientation="portrait" r:id="rId1"/>
  <headerFooter alignWithMargins="0">
    <oddHeader>&amp;Lหน้าที่ 2  สถิติโรคมะเร็ง ปี พ.ศ. 2555</oddHeader>
    <oddFooter xml:space="preserve">&amp;C 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J18"/>
  <sheetViews>
    <sheetView topLeftCell="A22" zoomScale="115" zoomScaleNormal="115" workbookViewId="0">
      <selection activeCell="G18" sqref="G18"/>
    </sheetView>
  </sheetViews>
  <sheetFormatPr defaultRowHeight="24" customHeight="1"/>
  <cols>
    <col min="1" max="1" width="23.7109375" style="26" customWidth="1"/>
    <col min="2" max="2" width="27.5703125" style="26" customWidth="1"/>
    <col min="3" max="3" width="41.7109375" style="26" customWidth="1"/>
    <col min="4" max="4" width="5.85546875" style="26" customWidth="1"/>
    <col min="5" max="16384" width="9.140625" style="26"/>
  </cols>
  <sheetData>
    <row r="1" spans="1:10" s="49" customFormat="1" ht="26.25" customHeight="1">
      <c r="A1" s="177" t="s">
        <v>82</v>
      </c>
      <c r="B1" s="177"/>
      <c r="C1" s="177"/>
      <c r="D1" s="34"/>
      <c r="E1" s="34"/>
      <c r="J1" s="51"/>
    </row>
    <row r="2" spans="1:10" ht="10.5" customHeight="1">
      <c r="G2" s="30"/>
    </row>
    <row r="3" spans="1:10" ht="24" customHeight="1">
      <c r="A3" s="52" t="s">
        <v>57</v>
      </c>
      <c r="B3" s="52" t="s">
        <v>29</v>
      </c>
      <c r="C3" s="164" t="s">
        <v>87</v>
      </c>
    </row>
    <row r="4" spans="1:10" ht="24" customHeight="1">
      <c r="A4" s="141" t="s">
        <v>58</v>
      </c>
      <c r="B4" s="53">
        <v>192</v>
      </c>
      <c r="C4" s="38">
        <f>B4*100/2738</f>
        <v>7.0124178232286338</v>
      </c>
    </row>
    <row r="5" spans="1:10" ht="24" customHeight="1">
      <c r="A5" s="143" t="s">
        <v>59</v>
      </c>
      <c r="B5" s="54">
        <v>239</v>
      </c>
      <c r="C5" s="41">
        <f t="shared" ref="C5:C15" si="0">B5*100/2738</f>
        <v>8.7289992695398109</v>
      </c>
    </row>
    <row r="6" spans="1:10" ht="24" customHeight="1">
      <c r="A6" s="143" t="s">
        <v>60</v>
      </c>
      <c r="B6" s="54">
        <v>243</v>
      </c>
      <c r="C6" s="41">
        <f t="shared" si="0"/>
        <v>8.8750913075237392</v>
      </c>
    </row>
    <row r="7" spans="1:10" ht="24" customHeight="1">
      <c r="A7" s="143" t="s">
        <v>61</v>
      </c>
      <c r="B7" s="54">
        <v>187</v>
      </c>
      <c r="C7" s="41">
        <f t="shared" si="0"/>
        <v>6.8298027757487221</v>
      </c>
    </row>
    <row r="8" spans="1:10" ht="24" customHeight="1">
      <c r="A8" s="143" t="s">
        <v>62</v>
      </c>
      <c r="B8" s="54">
        <v>251</v>
      </c>
      <c r="C8" s="41">
        <f t="shared" si="0"/>
        <v>9.1672753834915994</v>
      </c>
    </row>
    <row r="9" spans="1:10" ht="24" customHeight="1">
      <c r="A9" s="143" t="s">
        <v>63</v>
      </c>
      <c r="B9" s="54">
        <v>234</v>
      </c>
      <c r="C9" s="41">
        <f t="shared" si="0"/>
        <v>8.5463842220598973</v>
      </c>
    </row>
    <row r="10" spans="1:10" ht="24" customHeight="1">
      <c r="A10" s="143" t="s">
        <v>64</v>
      </c>
      <c r="B10" s="54">
        <v>241</v>
      </c>
      <c r="C10" s="41">
        <f t="shared" si="0"/>
        <v>8.8020452885317741</v>
      </c>
    </row>
    <row r="11" spans="1:10" ht="24" customHeight="1">
      <c r="A11" s="143" t="s">
        <v>65</v>
      </c>
      <c r="B11" s="54">
        <v>260</v>
      </c>
      <c r="C11" s="41">
        <f t="shared" si="0"/>
        <v>9.4959824689554413</v>
      </c>
    </row>
    <row r="12" spans="1:10" ht="24" customHeight="1">
      <c r="A12" s="143" t="s">
        <v>66</v>
      </c>
      <c r="B12" s="54">
        <v>231</v>
      </c>
      <c r="C12" s="41">
        <f t="shared" si="0"/>
        <v>8.4368151935719506</v>
      </c>
    </row>
    <row r="13" spans="1:10" ht="24" customHeight="1">
      <c r="A13" s="143" t="s">
        <v>67</v>
      </c>
      <c r="B13" s="54">
        <v>260</v>
      </c>
      <c r="C13" s="41">
        <f t="shared" si="0"/>
        <v>9.4959824689554413</v>
      </c>
    </row>
    <row r="14" spans="1:10" ht="24" customHeight="1">
      <c r="A14" s="143" t="s">
        <v>68</v>
      </c>
      <c r="B14" s="54">
        <v>206</v>
      </c>
      <c r="C14" s="41">
        <f t="shared" si="0"/>
        <v>7.5237399561723883</v>
      </c>
    </row>
    <row r="15" spans="1:10" ht="24" customHeight="1">
      <c r="A15" s="145" t="s">
        <v>69</v>
      </c>
      <c r="B15" s="55">
        <v>194</v>
      </c>
      <c r="C15" s="123">
        <f t="shared" si="0"/>
        <v>7.0854638422205989</v>
      </c>
    </row>
    <row r="16" spans="1:10" ht="24" customHeight="1" thickBot="1">
      <c r="A16" s="43" t="s">
        <v>24</v>
      </c>
      <c r="B16" s="56">
        <f>SUM(B4:B15)</f>
        <v>2738</v>
      </c>
      <c r="C16" s="45">
        <f>SUM(C4:C15)</f>
        <v>100.00000000000001</v>
      </c>
    </row>
    <row r="17" spans="1:3" ht="24" customHeight="1" thickTop="1"/>
    <row r="18" spans="1:3" ht="26.25" customHeight="1">
      <c r="A18" s="177" t="s">
        <v>324</v>
      </c>
      <c r="B18" s="177"/>
      <c r="C18" s="177"/>
    </row>
  </sheetData>
  <mergeCells count="2">
    <mergeCell ref="A1:C1"/>
    <mergeCell ref="A18:C18"/>
  </mergeCells>
  <phoneticPr fontId="0" type="noConversion"/>
  <pageMargins left="0.78740157480314965" right="0.78740157480314965" top="0.78740157480314965" bottom="0.19685039370078741" header="0.19685039370078741" footer="0.59055118110236227"/>
  <pageSetup paperSize="9" orientation="portrait" r:id="rId1"/>
  <headerFooter alignWithMargins="0">
    <oddHeader>&amp;R&amp;"TH SarabunPSK,ธรรมดา"โรงพยาบาลมะเร็งอุบลราชธานี  (Hospital  Based  Cancer   Registry)  หน้าที่ 3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5"/>
  <dimension ref="A1:I40"/>
  <sheetViews>
    <sheetView topLeftCell="A31" zoomScale="115" workbookViewId="0">
      <selection activeCell="F38" sqref="F38"/>
    </sheetView>
  </sheetViews>
  <sheetFormatPr defaultRowHeight="24" customHeight="1"/>
  <cols>
    <col min="1" max="1" width="34.7109375" style="26" customWidth="1"/>
    <col min="2" max="2" width="32.5703125" style="26" customWidth="1"/>
    <col min="3" max="3" width="24.28515625" style="26" customWidth="1"/>
    <col min="4" max="4" width="9.140625" style="26" customWidth="1"/>
    <col min="5" max="5" width="9.28515625" style="26" customWidth="1"/>
    <col min="6" max="6" width="9.140625" style="25"/>
    <col min="7" max="7" width="9.140625" style="26" customWidth="1"/>
    <col min="8" max="16384" width="9.140625" style="26"/>
  </cols>
  <sheetData>
    <row r="1" spans="1:9" ht="24" customHeight="1">
      <c r="A1" s="177" t="s">
        <v>45</v>
      </c>
      <c r="B1" s="177"/>
      <c r="C1" s="177"/>
      <c r="D1" s="17"/>
      <c r="E1" s="17"/>
      <c r="I1" s="27"/>
    </row>
    <row r="2" spans="1:9" ht="9.75" customHeight="1">
      <c r="A2" s="31"/>
      <c r="B2" s="31"/>
      <c r="C2" s="31"/>
      <c r="D2" s="17"/>
      <c r="E2" s="17"/>
    </row>
    <row r="3" spans="1:9" ht="21" customHeight="1">
      <c r="A3" s="18" t="s">
        <v>28</v>
      </c>
      <c r="B3" s="18" t="s">
        <v>29</v>
      </c>
      <c r="C3" s="18" t="s">
        <v>335</v>
      </c>
      <c r="H3" s="28"/>
    </row>
    <row r="4" spans="1:9" ht="21" customHeight="1">
      <c r="A4" s="165" t="s">
        <v>115</v>
      </c>
      <c r="B4" s="37">
        <v>764</v>
      </c>
      <c r="C4" s="38">
        <f>SUM(B4*100)/2738</f>
        <v>27.903579254930605</v>
      </c>
    </row>
    <row r="5" spans="1:9" ht="21" customHeight="1">
      <c r="A5" s="163" t="s">
        <v>114</v>
      </c>
      <c r="B5" s="40">
        <v>648</v>
      </c>
      <c r="C5" s="41">
        <f t="shared" ref="C5:C37" si="0">SUM(B5*100)/2738</f>
        <v>23.666910153396639</v>
      </c>
    </row>
    <row r="6" spans="1:9" ht="21" customHeight="1">
      <c r="A6" s="163" t="s">
        <v>113</v>
      </c>
      <c r="B6" s="40">
        <v>260</v>
      </c>
      <c r="C6" s="41">
        <f t="shared" si="0"/>
        <v>9.4959824689554413</v>
      </c>
      <c r="F6" s="29"/>
    </row>
    <row r="7" spans="1:9" ht="21" customHeight="1">
      <c r="A7" s="163" t="s">
        <v>120</v>
      </c>
      <c r="B7" s="40">
        <v>235</v>
      </c>
      <c r="C7" s="41">
        <f t="shared" si="0"/>
        <v>8.5829072315558808</v>
      </c>
    </row>
    <row r="8" spans="1:9" ht="21" customHeight="1">
      <c r="A8" s="163" t="s">
        <v>116</v>
      </c>
      <c r="B8" s="40">
        <v>226</v>
      </c>
      <c r="C8" s="41">
        <f t="shared" si="0"/>
        <v>8.2542001460920371</v>
      </c>
    </row>
    <row r="9" spans="1:9" ht="21" customHeight="1">
      <c r="A9" s="163" t="s">
        <v>117</v>
      </c>
      <c r="B9" s="40">
        <v>180</v>
      </c>
      <c r="C9" s="41">
        <f t="shared" si="0"/>
        <v>6.5741417092768444</v>
      </c>
    </row>
    <row r="10" spans="1:9" ht="21" customHeight="1">
      <c r="A10" s="163" t="s">
        <v>123</v>
      </c>
      <c r="B10" s="40">
        <v>137</v>
      </c>
      <c r="C10" s="41">
        <f t="shared" si="0"/>
        <v>5.0036523009495983</v>
      </c>
    </row>
    <row r="11" spans="1:9" ht="21" customHeight="1">
      <c r="A11" s="163" t="s">
        <v>122</v>
      </c>
      <c r="B11" s="40">
        <v>130</v>
      </c>
      <c r="C11" s="41">
        <f t="shared" si="0"/>
        <v>4.7479912344777206</v>
      </c>
    </row>
    <row r="12" spans="1:9" ht="21" customHeight="1">
      <c r="A12" s="163" t="s">
        <v>361</v>
      </c>
      <c r="B12" s="40">
        <v>48</v>
      </c>
      <c r="C12" s="41">
        <f t="shared" si="0"/>
        <v>1.7531044558071585</v>
      </c>
    </row>
    <row r="13" spans="1:9" ht="21" customHeight="1">
      <c r="A13" s="163" t="s">
        <v>112</v>
      </c>
      <c r="B13" s="40">
        <v>23</v>
      </c>
      <c r="C13" s="41">
        <f t="shared" si="0"/>
        <v>0.84002921840759681</v>
      </c>
    </row>
    <row r="14" spans="1:9" ht="21" customHeight="1">
      <c r="A14" s="163" t="s">
        <v>366</v>
      </c>
      <c r="B14" s="40">
        <v>23</v>
      </c>
      <c r="C14" s="41">
        <f t="shared" si="0"/>
        <v>0.84002921840759681</v>
      </c>
    </row>
    <row r="15" spans="1:9" ht="21" customHeight="1">
      <c r="A15" s="163" t="s">
        <v>121</v>
      </c>
      <c r="B15" s="40">
        <v>9</v>
      </c>
      <c r="C15" s="41">
        <f t="shared" si="0"/>
        <v>0.3287070854638422</v>
      </c>
    </row>
    <row r="16" spans="1:9" ht="21" customHeight="1">
      <c r="A16" s="163" t="s">
        <v>109</v>
      </c>
      <c r="B16" s="40">
        <v>8</v>
      </c>
      <c r="C16" s="41">
        <f t="shared" si="0"/>
        <v>0.29218407596785972</v>
      </c>
    </row>
    <row r="17" spans="1:3" ht="21" customHeight="1">
      <c r="A17" s="163" t="s">
        <v>128</v>
      </c>
      <c r="B17" s="40">
        <v>8</v>
      </c>
      <c r="C17" s="41">
        <f t="shared" si="0"/>
        <v>0.29218407596785972</v>
      </c>
    </row>
    <row r="18" spans="1:3" ht="21" customHeight="1">
      <c r="A18" s="163" t="s">
        <v>135</v>
      </c>
      <c r="B18" s="40">
        <v>6</v>
      </c>
      <c r="C18" s="41">
        <f t="shared" si="0"/>
        <v>0.21913805697589481</v>
      </c>
    </row>
    <row r="19" spans="1:3" ht="21" customHeight="1">
      <c r="A19" s="163" t="s">
        <v>134</v>
      </c>
      <c r="B19" s="40">
        <v>5</v>
      </c>
      <c r="C19" s="41">
        <f t="shared" si="0"/>
        <v>0.18261504747991233</v>
      </c>
    </row>
    <row r="20" spans="1:3" ht="21" customHeight="1">
      <c r="A20" s="163" t="s">
        <v>118</v>
      </c>
      <c r="B20" s="40">
        <v>3</v>
      </c>
      <c r="C20" s="41">
        <f t="shared" si="0"/>
        <v>0.1095690284879474</v>
      </c>
    </row>
    <row r="21" spans="1:3" ht="21" customHeight="1">
      <c r="A21" s="163" t="s">
        <v>119</v>
      </c>
      <c r="B21" s="40">
        <v>3</v>
      </c>
      <c r="C21" s="41">
        <f t="shared" si="0"/>
        <v>0.1095690284879474</v>
      </c>
    </row>
    <row r="22" spans="1:3" ht="21" customHeight="1">
      <c r="A22" s="163" t="s">
        <v>111</v>
      </c>
      <c r="B22" s="40">
        <v>2</v>
      </c>
      <c r="C22" s="41">
        <f t="shared" si="0"/>
        <v>7.3046018991964931E-2</v>
      </c>
    </row>
    <row r="23" spans="1:3" ht="21" customHeight="1">
      <c r="A23" s="163" t="s">
        <v>326</v>
      </c>
      <c r="B23" s="40">
        <v>2</v>
      </c>
      <c r="C23" s="41">
        <f t="shared" si="0"/>
        <v>7.3046018991964931E-2</v>
      </c>
    </row>
    <row r="24" spans="1:3" ht="21" customHeight="1">
      <c r="A24" s="163" t="s">
        <v>329</v>
      </c>
      <c r="B24" s="40">
        <v>2</v>
      </c>
      <c r="C24" s="41">
        <f t="shared" si="0"/>
        <v>7.3046018991964931E-2</v>
      </c>
    </row>
    <row r="25" spans="1:3" ht="21" customHeight="1">
      <c r="A25" s="163" t="s">
        <v>330</v>
      </c>
      <c r="B25" s="40">
        <v>2</v>
      </c>
      <c r="C25" s="41">
        <f t="shared" si="0"/>
        <v>7.3046018991964931E-2</v>
      </c>
    </row>
    <row r="26" spans="1:3" ht="21" customHeight="1">
      <c r="A26" s="163" t="s">
        <v>365</v>
      </c>
      <c r="B26" s="40">
        <v>2</v>
      </c>
      <c r="C26" s="41">
        <f t="shared" si="0"/>
        <v>7.3046018991964931E-2</v>
      </c>
    </row>
    <row r="27" spans="1:3" ht="21" customHeight="1">
      <c r="A27" s="163" t="s">
        <v>325</v>
      </c>
      <c r="B27" s="40">
        <v>1</v>
      </c>
      <c r="C27" s="41">
        <f t="shared" si="0"/>
        <v>3.6523009495982466E-2</v>
      </c>
    </row>
    <row r="28" spans="1:3" ht="21" customHeight="1">
      <c r="A28" s="163" t="s">
        <v>110</v>
      </c>
      <c r="B28" s="40">
        <v>1</v>
      </c>
      <c r="C28" s="41">
        <f t="shared" si="0"/>
        <v>3.6523009495982466E-2</v>
      </c>
    </row>
    <row r="29" spans="1:3" ht="21" customHeight="1">
      <c r="A29" s="163" t="s">
        <v>136</v>
      </c>
      <c r="B29" s="40">
        <v>1</v>
      </c>
      <c r="C29" s="41">
        <f t="shared" si="0"/>
        <v>3.6523009495982466E-2</v>
      </c>
    </row>
    <row r="30" spans="1:3" ht="21" customHeight="1">
      <c r="A30" s="163" t="s">
        <v>137</v>
      </c>
      <c r="B30" s="40">
        <v>1</v>
      </c>
      <c r="C30" s="41">
        <f t="shared" si="0"/>
        <v>3.6523009495982466E-2</v>
      </c>
    </row>
    <row r="31" spans="1:3" ht="21" customHeight="1">
      <c r="A31" s="163" t="s">
        <v>327</v>
      </c>
      <c r="B31" s="40">
        <v>1</v>
      </c>
      <c r="C31" s="41">
        <f t="shared" si="0"/>
        <v>3.6523009495982466E-2</v>
      </c>
    </row>
    <row r="32" spans="1:3" ht="21" customHeight="1">
      <c r="A32" s="163" t="s">
        <v>328</v>
      </c>
      <c r="B32" s="40">
        <v>1</v>
      </c>
      <c r="C32" s="41">
        <f t="shared" si="0"/>
        <v>3.6523009495982466E-2</v>
      </c>
    </row>
    <row r="33" spans="1:3" ht="21" customHeight="1">
      <c r="A33" s="163" t="s">
        <v>127</v>
      </c>
      <c r="B33" s="40">
        <v>1</v>
      </c>
      <c r="C33" s="41">
        <f t="shared" si="0"/>
        <v>3.6523009495982466E-2</v>
      </c>
    </row>
    <row r="34" spans="1:3" ht="21" customHeight="1">
      <c r="A34" s="163" t="s">
        <v>331</v>
      </c>
      <c r="B34" s="40">
        <v>1</v>
      </c>
      <c r="C34" s="41">
        <f t="shared" si="0"/>
        <v>3.6523009495982466E-2</v>
      </c>
    </row>
    <row r="35" spans="1:3" ht="21" customHeight="1">
      <c r="A35" s="163" t="s">
        <v>332</v>
      </c>
      <c r="B35" s="40">
        <v>1</v>
      </c>
      <c r="C35" s="41">
        <f t="shared" si="0"/>
        <v>3.6523009495982466E-2</v>
      </c>
    </row>
    <row r="36" spans="1:3" ht="21" customHeight="1">
      <c r="A36" s="163" t="s">
        <v>333</v>
      </c>
      <c r="B36" s="40">
        <v>1</v>
      </c>
      <c r="C36" s="41">
        <f t="shared" si="0"/>
        <v>3.6523009495982466E-2</v>
      </c>
    </row>
    <row r="37" spans="1:3" ht="21" customHeight="1">
      <c r="A37" s="163" t="s">
        <v>334</v>
      </c>
      <c r="B37" s="40">
        <v>1</v>
      </c>
      <c r="C37" s="41">
        <f t="shared" si="0"/>
        <v>3.6523009495982466E-2</v>
      </c>
    </row>
    <row r="38" spans="1:3" ht="21" customHeight="1">
      <c r="A38" s="163" t="s">
        <v>362</v>
      </c>
      <c r="B38" s="40">
        <v>1</v>
      </c>
      <c r="C38" s="123">
        <f>SUM(B38*100)/2738</f>
        <v>3.6523009495982466E-2</v>
      </c>
    </row>
    <row r="39" spans="1:3" ht="21" customHeight="1" thickBot="1">
      <c r="A39" s="43" t="s">
        <v>24</v>
      </c>
      <c r="B39" s="44">
        <f>SUM(B4:B38)</f>
        <v>2738</v>
      </c>
      <c r="C39" s="45">
        <f>SUM(C4:C37)</f>
        <v>99.963476990503963</v>
      </c>
    </row>
    <row r="40" spans="1:3" ht="23.25" customHeight="1" thickTop="1">
      <c r="A40" s="22"/>
      <c r="B40" s="23"/>
      <c r="C40" s="24"/>
    </row>
  </sheetData>
  <mergeCells count="1">
    <mergeCell ref="A1:C1"/>
  </mergeCells>
  <phoneticPr fontId="0" type="noConversion"/>
  <printOptions horizontalCentered="1"/>
  <pageMargins left="0.78740157480314965" right="0.78740157480314965" top="0.78740157480314965" bottom="0.19685039370078741" header="0.19685039370078741" footer="3.937007874015748E-2"/>
  <pageSetup paperSize="9" orientation="portrait" r:id="rId1"/>
  <headerFooter alignWithMargins="0">
    <oddHeader>&amp;L&amp;"TH SarabunPSK,ธรรมดา"หน้าที่ 4  สถิติโรคมะเร็ง ปี พ.ศ. 2555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J20"/>
  <sheetViews>
    <sheetView workbookViewId="0">
      <selection activeCell="M11" sqref="M11"/>
    </sheetView>
  </sheetViews>
  <sheetFormatPr defaultRowHeight="24" customHeight="1"/>
  <cols>
    <col min="1" max="16384" width="9.140625" style="46"/>
  </cols>
  <sheetData>
    <row r="1" spans="1:10" ht="30" customHeight="1">
      <c r="A1" s="184" t="s">
        <v>106</v>
      </c>
      <c r="B1" s="184"/>
      <c r="C1" s="184"/>
      <c r="D1" s="184"/>
      <c r="E1" s="184"/>
      <c r="F1" s="184"/>
      <c r="G1" s="184"/>
      <c r="H1" s="184"/>
      <c r="I1" s="184"/>
      <c r="J1" s="184"/>
    </row>
    <row r="2" spans="1:10" ht="10.5" customHeight="1">
      <c r="F2" s="47"/>
    </row>
    <row r="3" spans="1:10" ht="24" customHeight="1">
      <c r="F3" s="47"/>
    </row>
    <row r="4" spans="1:10" ht="24" customHeight="1">
      <c r="F4" s="47"/>
    </row>
    <row r="5" spans="1:10" ht="24" customHeight="1">
      <c r="F5" s="47"/>
    </row>
    <row r="6" spans="1:10" ht="24" customHeight="1">
      <c r="F6" s="47"/>
    </row>
    <row r="7" spans="1:10" ht="24" customHeight="1">
      <c r="F7" s="47"/>
    </row>
    <row r="8" spans="1:10" ht="24" customHeight="1">
      <c r="F8" s="47"/>
    </row>
    <row r="9" spans="1:10" ht="24" customHeight="1">
      <c r="F9" s="47"/>
    </row>
    <row r="10" spans="1:10" ht="24" customHeight="1">
      <c r="F10" s="47"/>
    </row>
    <row r="11" spans="1:10" ht="24" customHeight="1">
      <c r="F11" s="47"/>
    </row>
    <row r="12" spans="1:10" ht="24" customHeight="1">
      <c r="F12" s="47"/>
    </row>
    <row r="13" spans="1:10" ht="24" customHeight="1">
      <c r="F13" s="47"/>
    </row>
    <row r="14" spans="1:10" ht="24" customHeight="1">
      <c r="F14" s="47"/>
    </row>
    <row r="15" spans="1:10" ht="24" customHeight="1">
      <c r="F15" s="47"/>
    </row>
    <row r="16" spans="1:10" ht="24" customHeight="1">
      <c r="F16" s="47"/>
    </row>
    <row r="17" spans="6:6" ht="24" customHeight="1">
      <c r="F17" s="47"/>
    </row>
    <row r="18" spans="6:6" ht="24" customHeight="1">
      <c r="F18" s="47"/>
    </row>
    <row r="19" spans="6:6" ht="24" customHeight="1">
      <c r="F19" s="47"/>
    </row>
    <row r="20" spans="6:6" ht="24" customHeight="1">
      <c r="F20" s="47"/>
    </row>
  </sheetData>
  <mergeCells count="1">
    <mergeCell ref="A1:J1"/>
  </mergeCells>
  <phoneticPr fontId="11" type="noConversion"/>
  <pageMargins left="0.78740157480314965" right="0.74803149606299213" top="0.78740157480314965" bottom="0.39370078740157483" header="0.19685039370078741" footer="0.51181102362204722"/>
  <pageSetup paperSize="9" orientation="portrait" verticalDpi="0" r:id="rId1"/>
  <headerFooter alignWithMargins="0">
    <oddHeader>&amp;R&amp;"TH SarabunPSK,ธรรมดา"โรงพยาบาลมะเร็งอุบลราชธานี (Hospital Based Cancer Registry)  หน้าที่ 5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K16"/>
  <sheetViews>
    <sheetView topLeftCell="A13" zoomScale="110" zoomScaleNormal="110" workbookViewId="0">
      <selection activeCell="F31" sqref="F31"/>
    </sheetView>
  </sheetViews>
  <sheetFormatPr defaultRowHeight="24"/>
  <cols>
    <col min="1" max="1" width="41.7109375" style="26" customWidth="1"/>
    <col min="2" max="2" width="24.85546875" style="26" customWidth="1"/>
    <col min="3" max="3" width="24.5703125" style="26" customWidth="1"/>
    <col min="4" max="4" width="8" style="26" customWidth="1"/>
    <col min="5" max="5" width="3.42578125" style="26" hidden="1" customWidth="1"/>
    <col min="6" max="7" width="9.140625" style="26"/>
    <col min="8" max="8" width="5.7109375" style="26" customWidth="1"/>
    <col min="9" max="9" width="6.7109375" style="26" customWidth="1"/>
    <col min="10" max="16384" width="9.140625" style="26"/>
  </cols>
  <sheetData>
    <row r="1" spans="1:11" s="49" customFormat="1" ht="32.25" customHeight="1">
      <c r="A1" s="178" t="s">
        <v>344</v>
      </c>
      <c r="B1" s="178"/>
      <c r="C1" s="178"/>
      <c r="D1" s="97"/>
      <c r="E1" s="97"/>
    </row>
    <row r="2" spans="1:11" ht="10.5" customHeight="1">
      <c r="A2" s="185"/>
      <c r="B2" s="185"/>
    </row>
    <row r="3" spans="1:11">
      <c r="A3" s="52" t="s">
        <v>26</v>
      </c>
      <c r="B3" s="52" t="s">
        <v>27</v>
      </c>
      <c r="C3" s="52" t="s">
        <v>30</v>
      </c>
      <c r="F3" s="26" t="s">
        <v>144</v>
      </c>
    </row>
    <row r="4" spans="1:11">
      <c r="A4" s="36" t="s">
        <v>40</v>
      </c>
      <c r="B4" s="146">
        <v>2089</v>
      </c>
      <c r="C4" s="38">
        <f>SUM(B4*100)/2738</f>
        <v>76.296566837107378</v>
      </c>
      <c r="E4" s="25"/>
      <c r="H4" s="26" t="s">
        <v>145</v>
      </c>
      <c r="I4" s="26" t="s">
        <v>146</v>
      </c>
      <c r="J4" s="122" t="s">
        <v>147</v>
      </c>
      <c r="K4" s="26" t="s">
        <v>148</v>
      </c>
    </row>
    <row r="5" spans="1:11">
      <c r="A5" s="39" t="s">
        <v>38</v>
      </c>
      <c r="B5" s="143">
        <v>419</v>
      </c>
      <c r="C5" s="41">
        <f t="shared" ref="C5:C10" si="0">SUM(B5*100)/2738</f>
        <v>15.303140978816655</v>
      </c>
      <c r="E5" s="25"/>
      <c r="F5" s="26" t="s">
        <v>149</v>
      </c>
      <c r="G5" s="26">
        <v>1</v>
      </c>
      <c r="H5" s="26">
        <v>24</v>
      </c>
      <c r="I5" s="26">
        <v>0.9252120277563608</v>
      </c>
      <c r="J5" s="122">
        <v>0.9252120277563608</v>
      </c>
      <c r="K5" s="26">
        <v>0.9252120277563608</v>
      </c>
    </row>
    <row r="6" spans="1:11">
      <c r="A6" s="39" t="s">
        <v>46</v>
      </c>
      <c r="B6" s="143">
        <v>168</v>
      </c>
      <c r="C6" s="41">
        <f t="shared" si="0"/>
        <v>6.1358655953250549</v>
      </c>
      <c r="E6" s="25"/>
      <c r="G6" s="26">
        <v>2</v>
      </c>
      <c r="H6" s="26">
        <v>418</v>
      </c>
      <c r="I6" s="26">
        <v>16.114109483423285</v>
      </c>
      <c r="J6" s="122">
        <v>16.114109483423285</v>
      </c>
      <c r="K6" s="26">
        <v>17.039321511179644</v>
      </c>
    </row>
    <row r="7" spans="1:11">
      <c r="A7" s="39" t="s">
        <v>89</v>
      </c>
      <c r="B7" s="143">
        <v>25</v>
      </c>
      <c r="C7" s="41">
        <f t="shared" si="0"/>
        <v>0.91307523739956176</v>
      </c>
      <c r="E7" s="25"/>
      <c r="F7" s="25"/>
      <c r="G7" s="26">
        <v>6</v>
      </c>
      <c r="H7" s="26">
        <v>111</v>
      </c>
      <c r="I7" s="26">
        <v>4.279105628373169</v>
      </c>
      <c r="J7" s="122">
        <v>4.279105628373169</v>
      </c>
      <c r="K7" s="26">
        <v>22.706245181187356</v>
      </c>
    </row>
    <row r="8" spans="1:11">
      <c r="A8" s="39" t="s">
        <v>37</v>
      </c>
      <c r="B8" s="143">
        <v>23</v>
      </c>
      <c r="C8" s="41">
        <f t="shared" si="0"/>
        <v>0.84002921840759681</v>
      </c>
      <c r="E8" s="25"/>
      <c r="G8" s="26">
        <v>3</v>
      </c>
      <c r="H8" s="26">
        <v>20</v>
      </c>
      <c r="I8" s="26">
        <v>0.77101002313030065</v>
      </c>
      <c r="J8" s="122">
        <v>0.77101002313030065</v>
      </c>
      <c r="K8" s="26">
        <v>17.810331534309945</v>
      </c>
    </row>
    <row r="9" spans="1:11">
      <c r="A9" s="39" t="s">
        <v>39</v>
      </c>
      <c r="B9" s="143">
        <v>13</v>
      </c>
      <c r="C9" s="41">
        <f t="shared" si="0"/>
        <v>0.47479912344777209</v>
      </c>
      <c r="E9" s="25"/>
      <c r="G9" s="26">
        <v>5</v>
      </c>
      <c r="H9" s="26">
        <v>16</v>
      </c>
      <c r="I9" s="26">
        <v>0.61680801850424061</v>
      </c>
      <c r="J9" s="122">
        <v>0.61680801850424061</v>
      </c>
      <c r="K9" s="26">
        <v>18.427139552814186</v>
      </c>
    </row>
    <row r="10" spans="1:11">
      <c r="A10" s="42" t="s">
        <v>124</v>
      </c>
      <c r="B10" s="145">
        <v>1</v>
      </c>
      <c r="C10" s="123">
        <f t="shared" si="0"/>
        <v>3.6523009495982466E-2</v>
      </c>
      <c r="E10" s="25"/>
      <c r="F10" s="25"/>
      <c r="G10" s="26">
        <v>7</v>
      </c>
      <c r="H10" s="26">
        <v>2004</v>
      </c>
      <c r="I10" s="26">
        <v>77.255204317656123</v>
      </c>
      <c r="J10" s="26">
        <v>77.255204317656123</v>
      </c>
      <c r="K10" s="26">
        <v>99.961449498843479</v>
      </c>
    </row>
    <row r="11" spans="1:11" ht="24.75" thickBot="1">
      <c r="A11" s="43" t="s">
        <v>24</v>
      </c>
      <c r="B11" s="77">
        <f>SUM(B4:B10)</f>
        <v>2738</v>
      </c>
      <c r="C11" s="45">
        <f>SUM(C4:C10)</f>
        <v>100</v>
      </c>
      <c r="E11" s="25"/>
      <c r="G11" s="26">
        <v>8</v>
      </c>
      <c r="H11" s="26">
        <v>1</v>
      </c>
      <c r="I11" s="26">
        <v>3.8550501156515038E-2</v>
      </c>
      <c r="J11" s="26">
        <v>3.8550501156515038E-2</v>
      </c>
      <c r="K11" s="26">
        <v>100</v>
      </c>
    </row>
    <row r="12" spans="1:11" ht="24.75" thickTop="1">
      <c r="E12" s="25"/>
      <c r="F12" s="25"/>
      <c r="G12" s="26" t="s">
        <v>142</v>
      </c>
      <c r="H12" s="26">
        <v>2594</v>
      </c>
      <c r="I12" s="26">
        <v>100</v>
      </c>
      <c r="J12" s="26">
        <v>100</v>
      </c>
    </row>
    <row r="13" spans="1:11" ht="27.75">
      <c r="A13" s="178" t="s">
        <v>358</v>
      </c>
      <c r="B13" s="178"/>
      <c r="C13" s="178"/>
      <c r="E13" s="25"/>
      <c r="F13" s="26" t="s">
        <v>142</v>
      </c>
      <c r="H13" s="26">
        <v>2594</v>
      </c>
      <c r="I13" s="26">
        <v>100</v>
      </c>
    </row>
    <row r="14" spans="1:11">
      <c r="E14" s="25"/>
    </row>
    <row r="15" spans="1:11">
      <c r="E15" s="25"/>
    </row>
    <row r="16" spans="1:11">
      <c r="E16" s="25"/>
    </row>
  </sheetData>
  <mergeCells count="3">
    <mergeCell ref="A2:B2"/>
    <mergeCell ref="A1:C1"/>
    <mergeCell ref="A13:C13"/>
  </mergeCells>
  <phoneticPr fontId="0" type="noConversion"/>
  <pageMargins left="0.78740157480314965" right="0.78740157480314965" top="0.78740157480314965" bottom="0.39370078740157483" header="0.19685039370078741" footer="0.51181102362204722"/>
  <pageSetup paperSize="9" orientation="portrait" r:id="rId1"/>
  <headerFooter alignWithMargins="0">
    <oddHeader>&amp;L&amp;"TH SarabunPSK,ธรรมดา"หน้าที่ 6  สถิติโรคมะเร็ง  ปี พ.ศ. 2555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W57"/>
  <sheetViews>
    <sheetView workbookViewId="0">
      <pane xSplit="2" ySplit="5" topLeftCell="C42" activePane="bottomRight" state="frozen"/>
      <selection pane="topRight" activeCell="C1" sqref="C1"/>
      <selection pane="bottomLeft" activeCell="A6" sqref="A6"/>
      <selection pane="bottomRight" sqref="A1:W1"/>
    </sheetView>
  </sheetViews>
  <sheetFormatPr defaultRowHeight="24"/>
  <cols>
    <col min="1" max="1" width="20.42578125" style="26" customWidth="1"/>
    <col min="2" max="2" width="5" style="26" customWidth="1"/>
    <col min="3" max="3" width="4.85546875" style="26" customWidth="1"/>
    <col min="4" max="5" width="3.5703125" style="26" customWidth="1"/>
    <col min="6" max="21" width="4.140625" style="26" customWidth="1"/>
    <col min="22" max="22" width="6.5703125" style="26" customWidth="1"/>
    <col min="23" max="23" width="10.7109375" style="26" customWidth="1"/>
    <col min="24" max="16384" width="9.140625" style="26"/>
  </cols>
  <sheetData>
    <row r="1" spans="1:23" ht="24" customHeight="1">
      <c r="A1" s="177" t="s">
        <v>360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</row>
    <row r="2" spans="1:23" ht="4.5" hidden="1" customHeight="1">
      <c r="A2" s="186" t="s">
        <v>272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</row>
    <row r="3" spans="1:23" ht="3" customHeight="1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</row>
    <row r="4" spans="1:23" s="15" customFormat="1" ht="16.5" customHeight="1">
      <c r="A4" s="166" t="s">
        <v>151</v>
      </c>
      <c r="B4" s="167" t="s">
        <v>152</v>
      </c>
      <c r="C4" s="167" t="s">
        <v>153</v>
      </c>
      <c r="D4" s="167">
        <v>0</v>
      </c>
      <c r="E4" s="167">
        <v>-5</v>
      </c>
      <c r="F4" s="167">
        <v>-10</v>
      </c>
      <c r="G4" s="167">
        <v>-15</v>
      </c>
      <c r="H4" s="167">
        <v>-20</v>
      </c>
      <c r="I4" s="167">
        <v>-25</v>
      </c>
      <c r="J4" s="167">
        <v>-30</v>
      </c>
      <c r="K4" s="167">
        <v>-35</v>
      </c>
      <c r="L4" s="167">
        <v>-40</v>
      </c>
      <c r="M4" s="167">
        <v>-45</v>
      </c>
      <c r="N4" s="167">
        <v>-50</v>
      </c>
      <c r="O4" s="167">
        <v>-55</v>
      </c>
      <c r="P4" s="167">
        <v>-60</v>
      </c>
      <c r="Q4" s="167">
        <v>-65</v>
      </c>
      <c r="R4" s="167">
        <v>-70</v>
      </c>
      <c r="S4" s="167">
        <v>-75</v>
      </c>
      <c r="T4" s="167">
        <v>-80</v>
      </c>
      <c r="U4" s="167" t="s">
        <v>154</v>
      </c>
      <c r="V4" s="167" t="s">
        <v>155</v>
      </c>
      <c r="W4" s="167" t="s">
        <v>156</v>
      </c>
    </row>
    <row r="5" spans="1:23" s="15" customFormat="1" ht="16.5" customHeight="1">
      <c r="A5" s="166"/>
      <c r="B5" s="167" t="s">
        <v>157</v>
      </c>
      <c r="C5" s="167" t="s">
        <v>158</v>
      </c>
      <c r="D5" s="167">
        <v>-4</v>
      </c>
      <c r="E5" s="167">
        <v>-9</v>
      </c>
      <c r="F5" s="167">
        <v>-14</v>
      </c>
      <c r="G5" s="167">
        <v>-19</v>
      </c>
      <c r="H5" s="167">
        <v>-24</v>
      </c>
      <c r="I5" s="167">
        <v>-29</v>
      </c>
      <c r="J5" s="167">
        <v>-34</v>
      </c>
      <c r="K5" s="167">
        <v>-39</v>
      </c>
      <c r="L5" s="167">
        <v>-44</v>
      </c>
      <c r="M5" s="167">
        <v>-49</v>
      </c>
      <c r="N5" s="167">
        <v>-54</v>
      </c>
      <c r="O5" s="167">
        <v>-59</v>
      </c>
      <c r="P5" s="167">
        <v>-64</v>
      </c>
      <c r="Q5" s="167">
        <v>-69</v>
      </c>
      <c r="R5" s="167">
        <v>-74</v>
      </c>
      <c r="S5" s="167">
        <v>-79</v>
      </c>
      <c r="T5" s="167">
        <v>-84</v>
      </c>
      <c r="U5" s="167"/>
      <c r="V5" s="167" t="s">
        <v>142</v>
      </c>
      <c r="W5" s="167" t="s">
        <v>159</v>
      </c>
    </row>
    <row r="6" spans="1:23" ht="16.5" customHeight="1">
      <c r="A6" s="46" t="s">
        <v>160</v>
      </c>
      <c r="B6" s="46">
        <v>3</v>
      </c>
      <c r="C6" s="46">
        <v>0</v>
      </c>
      <c r="D6" s="46">
        <v>0</v>
      </c>
      <c r="E6" s="46">
        <v>0</v>
      </c>
      <c r="F6" s="46">
        <v>1</v>
      </c>
      <c r="G6" s="46">
        <v>0</v>
      </c>
      <c r="H6" s="46">
        <v>0</v>
      </c>
      <c r="I6" s="46">
        <v>0</v>
      </c>
      <c r="J6" s="46">
        <v>0</v>
      </c>
      <c r="K6" s="46">
        <v>0</v>
      </c>
      <c r="L6" s="46">
        <v>0</v>
      </c>
      <c r="M6" s="46">
        <v>0</v>
      </c>
      <c r="N6" s="46">
        <v>0</v>
      </c>
      <c r="O6" s="46">
        <v>0</v>
      </c>
      <c r="P6" s="46">
        <v>0</v>
      </c>
      <c r="Q6" s="46">
        <v>0</v>
      </c>
      <c r="R6" s="46">
        <v>1</v>
      </c>
      <c r="S6" s="46">
        <v>0</v>
      </c>
      <c r="T6" s="46">
        <v>1</v>
      </c>
      <c r="U6" s="46">
        <v>0</v>
      </c>
      <c r="V6" s="46" t="s">
        <v>279</v>
      </c>
      <c r="W6" s="46" t="s">
        <v>161</v>
      </c>
    </row>
    <row r="7" spans="1:23" ht="16.5" customHeight="1">
      <c r="A7" s="168" t="s">
        <v>162</v>
      </c>
      <c r="B7" s="168">
        <v>34</v>
      </c>
      <c r="C7" s="168">
        <v>0</v>
      </c>
      <c r="D7" s="168">
        <v>0</v>
      </c>
      <c r="E7" s="168">
        <v>0</v>
      </c>
      <c r="F7" s="168">
        <v>0</v>
      </c>
      <c r="G7" s="168">
        <v>0</v>
      </c>
      <c r="H7" s="168">
        <v>0</v>
      </c>
      <c r="I7" s="168">
        <v>0</v>
      </c>
      <c r="J7" s="168">
        <v>1</v>
      </c>
      <c r="K7" s="168">
        <v>3</v>
      </c>
      <c r="L7" s="168">
        <v>1</v>
      </c>
      <c r="M7" s="168">
        <v>0</v>
      </c>
      <c r="N7" s="168">
        <v>8</v>
      </c>
      <c r="O7" s="168">
        <v>5</v>
      </c>
      <c r="P7" s="168">
        <v>2</v>
      </c>
      <c r="Q7" s="168">
        <v>5</v>
      </c>
      <c r="R7" s="168">
        <v>4</v>
      </c>
      <c r="S7" s="168">
        <v>3</v>
      </c>
      <c r="T7" s="168">
        <v>2</v>
      </c>
      <c r="U7" s="168">
        <v>0</v>
      </c>
      <c r="V7" s="168" t="s">
        <v>280</v>
      </c>
      <c r="W7" s="168" t="s">
        <v>163</v>
      </c>
    </row>
    <row r="8" spans="1:23" ht="16.5" customHeight="1">
      <c r="A8" s="46" t="s">
        <v>164</v>
      </c>
      <c r="B8" s="46">
        <v>39</v>
      </c>
      <c r="C8" s="46">
        <v>0</v>
      </c>
      <c r="D8" s="46">
        <v>0</v>
      </c>
      <c r="E8" s="46">
        <v>0</v>
      </c>
      <c r="F8" s="46">
        <v>0</v>
      </c>
      <c r="G8" s="46">
        <v>0</v>
      </c>
      <c r="H8" s="46">
        <v>0</v>
      </c>
      <c r="I8" s="46">
        <v>1</v>
      </c>
      <c r="J8" s="46">
        <v>0</v>
      </c>
      <c r="K8" s="46">
        <v>0</v>
      </c>
      <c r="L8" s="46">
        <v>2</v>
      </c>
      <c r="M8" s="46">
        <v>4</v>
      </c>
      <c r="N8" s="46">
        <v>4</v>
      </c>
      <c r="O8" s="46">
        <v>4</v>
      </c>
      <c r="P8" s="46">
        <v>9</v>
      </c>
      <c r="Q8" s="46">
        <v>6</v>
      </c>
      <c r="R8" s="46">
        <v>5</v>
      </c>
      <c r="S8" s="46">
        <v>4</v>
      </c>
      <c r="T8" s="46">
        <v>0</v>
      </c>
      <c r="U8" s="46">
        <v>0</v>
      </c>
      <c r="V8" s="46" t="s">
        <v>281</v>
      </c>
      <c r="W8" s="46" t="s">
        <v>165</v>
      </c>
    </row>
    <row r="9" spans="1:23" ht="16.5" customHeight="1">
      <c r="A9" s="168" t="s">
        <v>166</v>
      </c>
      <c r="B9" s="168">
        <v>8</v>
      </c>
      <c r="C9" s="168">
        <v>0</v>
      </c>
      <c r="D9" s="168">
        <v>0</v>
      </c>
      <c r="E9" s="168">
        <v>0</v>
      </c>
      <c r="F9" s="168">
        <v>0</v>
      </c>
      <c r="G9" s="168">
        <v>0</v>
      </c>
      <c r="H9" s="168">
        <v>0</v>
      </c>
      <c r="I9" s="168">
        <v>0</v>
      </c>
      <c r="J9" s="168">
        <v>1</v>
      </c>
      <c r="K9" s="168">
        <v>2</v>
      </c>
      <c r="L9" s="168">
        <v>0</v>
      </c>
      <c r="M9" s="168">
        <v>0</v>
      </c>
      <c r="N9" s="168">
        <v>0</v>
      </c>
      <c r="O9" s="168">
        <v>2</v>
      </c>
      <c r="P9" s="168">
        <v>0</v>
      </c>
      <c r="Q9" s="168">
        <v>2</v>
      </c>
      <c r="R9" s="168">
        <v>0</v>
      </c>
      <c r="S9" s="168">
        <v>0</v>
      </c>
      <c r="T9" s="168">
        <v>1</v>
      </c>
      <c r="U9" s="168">
        <v>0</v>
      </c>
      <c r="V9" s="168" t="s">
        <v>282</v>
      </c>
      <c r="W9" s="168" t="s">
        <v>167</v>
      </c>
    </row>
    <row r="10" spans="1:23" ht="16.5" customHeight="1">
      <c r="A10" s="46" t="s">
        <v>168</v>
      </c>
      <c r="B10" s="46">
        <v>14</v>
      </c>
      <c r="C10" s="46">
        <v>0</v>
      </c>
      <c r="D10" s="46">
        <v>0</v>
      </c>
      <c r="E10" s="46">
        <v>0</v>
      </c>
      <c r="F10" s="46">
        <v>0</v>
      </c>
      <c r="G10" s="46">
        <v>0</v>
      </c>
      <c r="H10" s="46">
        <v>0</v>
      </c>
      <c r="I10" s="46">
        <v>0</v>
      </c>
      <c r="J10" s="46">
        <v>0</v>
      </c>
      <c r="K10" s="46">
        <v>1</v>
      </c>
      <c r="L10" s="46">
        <v>0</v>
      </c>
      <c r="M10" s="46">
        <v>3</v>
      </c>
      <c r="N10" s="46">
        <v>2</v>
      </c>
      <c r="O10" s="46">
        <v>0</v>
      </c>
      <c r="P10" s="46">
        <v>2</v>
      </c>
      <c r="Q10" s="46">
        <v>1</v>
      </c>
      <c r="R10" s="46">
        <v>3</v>
      </c>
      <c r="S10" s="46">
        <v>0</v>
      </c>
      <c r="T10" s="46">
        <v>2</v>
      </c>
      <c r="U10" s="46">
        <v>0</v>
      </c>
      <c r="V10" s="46" t="s">
        <v>283</v>
      </c>
      <c r="W10" s="46" t="s">
        <v>169</v>
      </c>
    </row>
    <row r="11" spans="1:23" ht="16.5" customHeight="1">
      <c r="A11" s="168" t="s">
        <v>170</v>
      </c>
      <c r="B11" s="168">
        <v>8</v>
      </c>
      <c r="C11" s="168">
        <v>0</v>
      </c>
      <c r="D11" s="168">
        <v>0</v>
      </c>
      <c r="E11" s="168">
        <v>0</v>
      </c>
      <c r="F11" s="168">
        <v>0</v>
      </c>
      <c r="G11" s="168">
        <v>0</v>
      </c>
      <c r="H11" s="168">
        <v>0</v>
      </c>
      <c r="I11" s="168">
        <v>0</v>
      </c>
      <c r="J11" s="168">
        <v>0</v>
      </c>
      <c r="K11" s="168">
        <v>0</v>
      </c>
      <c r="L11" s="168">
        <v>1</v>
      </c>
      <c r="M11" s="168">
        <v>2</v>
      </c>
      <c r="N11" s="168">
        <v>0</v>
      </c>
      <c r="O11" s="168">
        <v>0</v>
      </c>
      <c r="P11" s="168">
        <v>2</v>
      </c>
      <c r="Q11" s="168">
        <v>0</v>
      </c>
      <c r="R11" s="168">
        <v>1</v>
      </c>
      <c r="S11" s="168">
        <v>0</v>
      </c>
      <c r="T11" s="168">
        <v>2</v>
      </c>
      <c r="U11" s="168">
        <v>0</v>
      </c>
      <c r="V11" s="168" t="s">
        <v>282</v>
      </c>
      <c r="W11" s="168" t="s">
        <v>171</v>
      </c>
    </row>
    <row r="12" spans="1:23" ht="16.5" customHeight="1">
      <c r="A12" s="46" t="s">
        <v>172</v>
      </c>
      <c r="B12" s="46">
        <v>98</v>
      </c>
      <c r="C12" s="46">
        <v>0</v>
      </c>
      <c r="D12" s="46">
        <v>0</v>
      </c>
      <c r="E12" s="46">
        <v>0</v>
      </c>
      <c r="F12" s="46">
        <v>0</v>
      </c>
      <c r="G12" s="46">
        <v>1</v>
      </c>
      <c r="H12" s="46">
        <v>1</v>
      </c>
      <c r="I12" s="46">
        <v>1</v>
      </c>
      <c r="J12" s="46">
        <v>1</v>
      </c>
      <c r="K12" s="46">
        <v>9</v>
      </c>
      <c r="L12" s="46">
        <v>6</v>
      </c>
      <c r="M12" s="46">
        <v>9</v>
      </c>
      <c r="N12" s="46">
        <v>10</v>
      </c>
      <c r="O12" s="46">
        <v>16</v>
      </c>
      <c r="P12" s="46">
        <v>20</v>
      </c>
      <c r="Q12" s="46">
        <v>11</v>
      </c>
      <c r="R12" s="46">
        <v>5</v>
      </c>
      <c r="S12" s="46">
        <v>4</v>
      </c>
      <c r="T12" s="46">
        <v>3</v>
      </c>
      <c r="U12" s="46">
        <v>1</v>
      </c>
      <c r="V12" s="46" t="s">
        <v>284</v>
      </c>
      <c r="W12" s="46" t="s">
        <v>35</v>
      </c>
    </row>
    <row r="13" spans="1:23" ht="16.5" customHeight="1">
      <c r="A13" s="168" t="s">
        <v>173</v>
      </c>
      <c r="B13" s="168">
        <v>28</v>
      </c>
      <c r="C13" s="168">
        <v>0</v>
      </c>
      <c r="D13" s="168">
        <v>0</v>
      </c>
      <c r="E13" s="168">
        <v>0</v>
      </c>
      <c r="F13" s="168">
        <v>0</v>
      </c>
      <c r="G13" s="168">
        <v>0</v>
      </c>
      <c r="H13" s="168">
        <v>0</v>
      </c>
      <c r="I13" s="168">
        <v>0</v>
      </c>
      <c r="J13" s="168">
        <v>0</v>
      </c>
      <c r="K13" s="168">
        <v>0</v>
      </c>
      <c r="L13" s="168">
        <v>0</v>
      </c>
      <c r="M13" s="168">
        <v>6</v>
      </c>
      <c r="N13" s="168">
        <v>7</v>
      </c>
      <c r="O13" s="168">
        <v>2</v>
      </c>
      <c r="P13" s="168">
        <v>1</v>
      </c>
      <c r="Q13" s="168">
        <v>2</v>
      </c>
      <c r="R13" s="168">
        <v>4</v>
      </c>
      <c r="S13" s="168">
        <v>3</v>
      </c>
      <c r="T13" s="168">
        <v>2</v>
      </c>
      <c r="U13" s="168">
        <v>1</v>
      </c>
      <c r="V13" s="168" t="s">
        <v>285</v>
      </c>
      <c r="W13" s="168" t="s">
        <v>174</v>
      </c>
    </row>
    <row r="14" spans="1:23" ht="16.5" customHeight="1">
      <c r="A14" s="46" t="s">
        <v>175</v>
      </c>
      <c r="B14" s="46">
        <v>2</v>
      </c>
      <c r="C14" s="46">
        <v>0</v>
      </c>
      <c r="D14" s="46">
        <v>0</v>
      </c>
      <c r="E14" s="46">
        <v>0</v>
      </c>
      <c r="F14" s="46">
        <v>0</v>
      </c>
      <c r="G14" s="46">
        <v>0</v>
      </c>
      <c r="H14" s="46">
        <v>0</v>
      </c>
      <c r="I14" s="46">
        <v>0</v>
      </c>
      <c r="J14" s="46">
        <v>0</v>
      </c>
      <c r="K14" s="46">
        <v>0</v>
      </c>
      <c r="L14" s="46">
        <v>0</v>
      </c>
      <c r="M14" s="46">
        <v>0</v>
      </c>
      <c r="N14" s="46">
        <v>0</v>
      </c>
      <c r="O14" s="46">
        <v>0</v>
      </c>
      <c r="P14" s="46">
        <v>0</v>
      </c>
      <c r="Q14" s="46">
        <v>1</v>
      </c>
      <c r="R14" s="46">
        <v>1</v>
      </c>
      <c r="S14" s="46">
        <v>0</v>
      </c>
      <c r="T14" s="46">
        <v>0</v>
      </c>
      <c r="U14" s="46">
        <v>0</v>
      </c>
      <c r="V14" s="46" t="s">
        <v>286</v>
      </c>
      <c r="W14" s="46" t="s">
        <v>176</v>
      </c>
    </row>
    <row r="15" spans="1:23" ht="16.5" customHeight="1">
      <c r="A15" s="168" t="s">
        <v>177</v>
      </c>
      <c r="B15" s="168">
        <v>34</v>
      </c>
      <c r="C15" s="168">
        <v>0</v>
      </c>
      <c r="D15" s="168">
        <v>0</v>
      </c>
      <c r="E15" s="168">
        <v>0</v>
      </c>
      <c r="F15" s="168">
        <v>0</v>
      </c>
      <c r="G15" s="168">
        <v>0</v>
      </c>
      <c r="H15" s="168">
        <v>0</v>
      </c>
      <c r="I15" s="168">
        <v>0</v>
      </c>
      <c r="J15" s="168">
        <v>0</v>
      </c>
      <c r="K15" s="168">
        <v>0</v>
      </c>
      <c r="L15" s="168">
        <v>1</v>
      </c>
      <c r="M15" s="168">
        <v>2</v>
      </c>
      <c r="N15" s="168">
        <v>8</v>
      </c>
      <c r="O15" s="168">
        <v>5</v>
      </c>
      <c r="P15" s="168">
        <v>4</v>
      </c>
      <c r="Q15" s="168">
        <v>6</v>
      </c>
      <c r="R15" s="168">
        <v>4</v>
      </c>
      <c r="S15" s="168">
        <v>1</v>
      </c>
      <c r="T15" s="168">
        <v>3</v>
      </c>
      <c r="U15" s="168">
        <v>0</v>
      </c>
      <c r="V15" s="168" t="s">
        <v>280</v>
      </c>
      <c r="W15" s="168" t="s">
        <v>178</v>
      </c>
    </row>
    <row r="16" spans="1:23" ht="16.5" customHeight="1">
      <c r="A16" s="46" t="s">
        <v>179</v>
      </c>
      <c r="B16" s="46">
        <v>32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  <c r="H16" s="46">
        <v>0</v>
      </c>
      <c r="I16" s="46">
        <v>0</v>
      </c>
      <c r="J16" s="46">
        <v>1</v>
      </c>
      <c r="K16" s="46">
        <v>3</v>
      </c>
      <c r="L16" s="46">
        <v>2</v>
      </c>
      <c r="M16" s="46">
        <v>5</v>
      </c>
      <c r="N16" s="46">
        <v>4</v>
      </c>
      <c r="O16" s="46">
        <v>2</v>
      </c>
      <c r="P16" s="46">
        <v>6</v>
      </c>
      <c r="Q16" s="46">
        <v>0</v>
      </c>
      <c r="R16" s="46">
        <v>5</v>
      </c>
      <c r="S16" s="46">
        <v>2</v>
      </c>
      <c r="T16" s="46">
        <v>2</v>
      </c>
      <c r="U16" s="46">
        <v>0</v>
      </c>
      <c r="V16" s="46" t="s">
        <v>287</v>
      </c>
      <c r="W16" s="46" t="s">
        <v>105</v>
      </c>
    </row>
    <row r="17" spans="1:23" ht="16.5" customHeight="1">
      <c r="A17" s="168" t="s">
        <v>180</v>
      </c>
      <c r="B17" s="168">
        <v>0</v>
      </c>
      <c r="C17" s="168">
        <v>0</v>
      </c>
      <c r="D17" s="168">
        <v>0</v>
      </c>
      <c r="E17" s="168">
        <v>0</v>
      </c>
      <c r="F17" s="168">
        <v>0</v>
      </c>
      <c r="G17" s="168">
        <v>0</v>
      </c>
      <c r="H17" s="168">
        <v>0</v>
      </c>
      <c r="I17" s="168">
        <v>0</v>
      </c>
      <c r="J17" s="168">
        <v>0</v>
      </c>
      <c r="K17" s="168">
        <v>0</v>
      </c>
      <c r="L17" s="168">
        <v>0</v>
      </c>
      <c r="M17" s="168">
        <v>0</v>
      </c>
      <c r="N17" s="168">
        <v>0</v>
      </c>
      <c r="O17" s="168">
        <v>0</v>
      </c>
      <c r="P17" s="168">
        <v>0</v>
      </c>
      <c r="Q17" s="168">
        <v>0</v>
      </c>
      <c r="R17" s="168">
        <v>0</v>
      </c>
      <c r="S17" s="168">
        <v>0</v>
      </c>
      <c r="T17" s="168">
        <v>0</v>
      </c>
      <c r="U17" s="168">
        <v>0</v>
      </c>
      <c r="V17" s="168" t="s">
        <v>288</v>
      </c>
      <c r="W17" s="168" t="s">
        <v>181</v>
      </c>
    </row>
    <row r="18" spans="1:23" ht="16.5" customHeight="1">
      <c r="A18" s="46" t="s">
        <v>182</v>
      </c>
      <c r="B18" s="46">
        <v>40</v>
      </c>
      <c r="C18" s="46">
        <v>0</v>
      </c>
      <c r="D18" s="46">
        <v>0</v>
      </c>
      <c r="E18" s="46">
        <v>0</v>
      </c>
      <c r="F18" s="46">
        <v>0</v>
      </c>
      <c r="G18" s="46">
        <v>0</v>
      </c>
      <c r="H18" s="46">
        <v>0</v>
      </c>
      <c r="I18" s="46">
        <v>0</v>
      </c>
      <c r="J18" s="46">
        <v>1</v>
      </c>
      <c r="K18" s="46">
        <v>0</v>
      </c>
      <c r="L18" s="46">
        <v>4</v>
      </c>
      <c r="M18" s="46">
        <v>3</v>
      </c>
      <c r="N18" s="46">
        <v>3</v>
      </c>
      <c r="O18" s="46">
        <v>10</v>
      </c>
      <c r="P18" s="46">
        <v>4</v>
      </c>
      <c r="Q18" s="46">
        <v>7</v>
      </c>
      <c r="R18" s="46">
        <v>6</v>
      </c>
      <c r="S18" s="46">
        <v>1</v>
      </c>
      <c r="T18" s="46">
        <v>1</v>
      </c>
      <c r="U18" s="46">
        <v>0</v>
      </c>
      <c r="V18" s="46" t="s">
        <v>289</v>
      </c>
      <c r="W18" s="46" t="s">
        <v>183</v>
      </c>
    </row>
    <row r="19" spans="1:23" ht="16.5" customHeight="1">
      <c r="A19" s="168" t="s">
        <v>184</v>
      </c>
      <c r="B19" s="168">
        <v>96</v>
      </c>
      <c r="C19" s="168">
        <v>0</v>
      </c>
      <c r="D19" s="168">
        <v>0</v>
      </c>
      <c r="E19" s="168">
        <v>0</v>
      </c>
      <c r="F19" s="168">
        <v>0</v>
      </c>
      <c r="G19" s="168">
        <v>0</v>
      </c>
      <c r="H19" s="168">
        <v>1</v>
      </c>
      <c r="I19" s="168">
        <v>3</v>
      </c>
      <c r="J19" s="168">
        <v>2</v>
      </c>
      <c r="K19" s="168">
        <v>1</v>
      </c>
      <c r="L19" s="168">
        <v>3</v>
      </c>
      <c r="M19" s="168">
        <v>6</v>
      </c>
      <c r="N19" s="168">
        <v>11</v>
      </c>
      <c r="O19" s="168">
        <v>13</v>
      </c>
      <c r="P19" s="168">
        <v>14</v>
      </c>
      <c r="Q19" s="168">
        <v>17</v>
      </c>
      <c r="R19" s="168">
        <v>12</v>
      </c>
      <c r="S19" s="168">
        <v>8</v>
      </c>
      <c r="T19" s="168">
        <v>3</v>
      </c>
      <c r="U19" s="168">
        <v>2</v>
      </c>
      <c r="V19" s="168" t="s">
        <v>290</v>
      </c>
      <c r="W19" s="168" t="s">
        <v>185</v>
      </c>
    </row>
    <row r="20" spans="1:23" ht="16.5" customHeight="1">
      <c r="A20" s="46" t="s">
        <v>186</v>
      </c>
      <c r="B20" s="46">
        <v>0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  <c r="H20" s="46">
        <v>0</v>
      </c>
      <c r="I20" s="46">
        <v>0</v>
      </c>
      <c r="J20" s="46">
        <v>0</v>
      </c>
      <c r="K20" s="46">
        <v>0</v>
      </c>
      <c r="L20" s="46">
        <v>0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0</v>
      </c>
      <c r="T20" s="46">
        <v>0</v>
      </c>
      <c r="U20" s="46">
        <v>0</v>
      </c>
      <c r="V20" s="46" t="s">
        <v>288</v>
      </c>
      <c r="W20" s="46" t="s">
        <v>187</v>
      </c>
    </row>
    <row r="21" spans="1:23" ht="16.5" customHeight="1">
      <c r="A21" s="168" t="s">
        <v>188</v>
      </c>
      <c r="B21" s="168">
        <v>166</v>
      </c>
      <c r="C21" s="168">
        <v>0</v>
      </c>
      <c r="D21" s="168">
        <v>0</v>
      </c>
      <c r="E21" s="168">
        <v>0</v>
      </c>
      <c r="F21" s="168">
        <v>0</v>
      </c>
      <c r="G21" s="168">
        <v>0</v>
      </c>
      <c r="H21" s="168">
        <v>0</v>
      </c>
      <c r="I21" s="168">
        <v>0</v>
      </c>
      <c r="J21" s="168">
        <v>1</v>
      </c>
      <c r="K21" s="168">
        <v>5</v>
      </c>
      <c r="L21" s="168">
        <v>10</v>
      </c>
      <c r="M21" s="168">
        <v>12</v>
      </c>
      <c r="N21" s="168">
        <v>20</v>
      </c>
      <c r="O21" s="168">
        <v>31</v>
      </c>
      <c r="P21" s="168">
        <v>27</v>
      </c>
      <c r="Q21" s="168">
        <v>32</v>
      </c>
      <c r="R21" s="168">
        <v>14</v>
      </c>
      <c r="S21" s="168">
        <v>10</v>
      </c>
      <c r="T21" s="168">
        <v>4</v>
      </c>
      <c r="U21" s="168">
        <v>0</v>
      </c>
      <c r="V21" s="168" t="s">
        <v>291</v>
      </c>
      <c r="W21" s="168" t="s">
        <v>189</v>
      </c>
    </row>
    <row r="22" spans="1:23" ht="16.5" customHeight="1">
      <c r="A22" s="46" t="s">
        <v>190</v>
      </c>
      <c r="B22" s="46">
        <v>10</v>
      </c>
      <c r="C22" s="46">
        <v>0</v>
      </c>
      <c r="D22" s="46">
        <v>0</v>
      </c>
      <c r="E22" s="46">
        <v>0</v>
      </c>
      <c r="F22" s="169">
        <v>0</v>
      </c>
      <c r="G22" s="46">
        <v>0</v>
      </c>
      <c r="H22" s="46">
        <v>0</v>
      </c>
      <c r="I22" s="46">
        <v>0</v>
      </c>
      <c r="J22" s="46">
        <v>0</v>
      </c>
      <c r="K22" s="46">
        <v>1</v>
      </c>
      <c r="L22" s="46">
        <v>0</v>
      </c>
      <c r="M22" s="46">
        <v>0</v>
      </c>
      <c r="N22" s="46">
        <v>0</v>
      </c>
      <c r="O22" s="46">
        <v>4</v>
      </c>
      <c r="P22" s="46">
        <v>1</v>
      </c>
      <c r="Q22" s="46">
        <v>2</v>
      </c>
      <c r="R22" s="46">
        <v>1</v>
      </c>
      <c r="S22" s="46">
        <v>1</v>
      </c>
      <c r="T22" s="46">
        <v>0</v>
      </c>
      <c r="U22" s="46">
        <v>0</v>
      </c>
      <c r="V22" s="46" t="s">
        <v>292</v>
      </c>
      <c r="W22" s="46" t="s">
        <v>191</v>
      </c>
    </row>
    <row r="23" spans="1:23" ht="16.5" customHeight="1">
      <c r="A23" s="168" t="s">
        <v>192</v>
      </c>
      <c r="B23" s="168">
        <v>2</v>
      </c>
      <c r="C23" s="168">
        <v>0</v>
      </c>
      <c r="D23" s="168">
        <v>0</v>
      </c>
      <c r="E23" s="168">
        <v>0</v>
      </c>
      <c r="F23" s="168">
        <v>0</v>
      </c>
      <c r="G23" s="168">
        <v>0</v>
      </c>
      <c r="H23" s="168">
        <v>0</v>
      </c>
      <c r="I23" s="168">
        <v>0</v>
      </c>
      <c r="J23" s="168">
        <v>0</v>
      </c>
      <c r="K23" s="168">
        <v>0</v>
      </c>
      <c r="L23" s="168">
        <v>0</v>
      </c>
      <c r="M23" s="168">
        <v>0</v>
      </c>
      <c r="N23" s="168">
        <v>0</v>
      </c>
      <c r="O23" s="168">
        <v>1</v>
      </c>
      <c r="P23" s="168">
        <v>1</v>
      </c>
      <c r="Q23" s="168">
        <v>0</v>
      </c>
      <c r="R23" s="168">
        <v>0</v>
      </c>
      <c r="S23" s="168">
        <v>0</v>
      </c>
      <c r="T23" s="168">
        <v>0</v>
      </c>
      <c r="U23" s="168">
        <v>0</v>
      </c>
      <c r="V23" s="168" t="s">
        <v>286</v>
      </c>
      <c r="W23" s="168" t="s">
        <v>193</v>
      </c>
    </row>
    <row r="24" spans="1:23" ht="16.5" customHeight="1">
      <c r="A24" s="46" t="s">
        <v>194</v>
      </c>
      <c r="B24" s="46">
        <v>8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  <c r="I24" s="46">
        <v>0</v>
      </c>
      <c r="J24" s="46">
        <v>0</v>
      </c>
      <c r="K24" s="46">
        <v>0</v>
      </c>
      <c r="L24" s="46">
        <v>1</v>
      </c>
      <c r="M24" s="46">
        <v>0</v>
      </c>
      <c r="N24" s="46">
        <v>3</v>
      </c>
      <c r="O24" s="46">
        <v>0</v>
      </c>
      <c r="P24" s="46">
        <v>1</v>
      </c>
      <c r="Q24" s="46">
        <v>1</v>
      </c>
      <c r="R24" s="46">
        <v>1</v>
      </c>
      <c r="S24" s="46">
        <v>1</v>
      </c>
      <c r="T24" s="46">
        <v>0</v>
      </c>
      <c r="U24" s="46">
        <v>0</v>
      </c>
      <c r="V24" s="46" t="s">
        <v>282</v>
      </c>
      <c r="W24" s="46" t="s">
        <v>195</v>
      </c>
    </row>
    <row r="25" spans="1:23" ht="16.5" customHeight="1">
      <c r="A25" s="168" t="s">
        <v>196</v>
      </c>
      <c r="B25" s="168">
        <v>35</v>
      </c>
      <c r="C25" s="168">
        <v>0</v>
      </c>
      <c r="D25" s="168">
        <v>0</v>
      </c>
      <c r="E25" s="168">
        <v>0</v>
      </c>
      <c r="F25" s="168">
        <v>0</v>
      </c>
      <c r="G25" s="168">
        <v>0</v>
      </c>
      <c r="H25" s="168">
        <v>0</v>
      </c>
      <c r="I25" s="168">
        <v>0</v>
      </c>
      <c r="J25" s="168">
        <v>0</v>
      </c>
      <c r="K25" s="168">
        <v>0</v>
      </c>
      <c r="L25" s="168">
        <v>1</v>
      </c>
      <c r="M25" s="168">
        <v>2</v>
      </c>
      <c r="N25" s="168">
        <v>3</v>
      </c>
      <c r="O25" s="168">
        <v>5</v>
      </c>
      <c r="P25" s="168">
        <v>4</v>
      </c>
      <c r="Q25" s="168">
        <v>6</v>
      </c>
      <c r="R25" s="168">
        <v>6</v>
      </c>
      <c r="S25" s="168">
        <v>3</v>
      </c>
      <c r="T25" s="168">
        <v>5</v>
      </c>
      <c r="U25" s="168">
        <v>0</v>
      </c>
      <c r="V25" s="168" t="s">
        <v>293</v>
      </c>
      <c r="W25" s="168" t="s">
        <v>44</v>
      </c>
    </row>
    <row r="26" spans="1:23" ht="16.5" customHeight="1">
      <c r="A26" s="46" t="s">
        <v>197</v>
      </c>
      <c r="B26" s="46">
        <v>140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  <c r="H26" s="46">
        <v>0</v>
      </c>
      <c r="I26" s="46">
        <v>0</v>
      </c>
      <c r="J26" s="46">
        <v>2</v>
      </c>
      <c r="K26" s="46">
        <v>4</v>
      </c>
      <c r="L26" s="46">
        <v>5</v>
      </c>
      <c r="M26" s="46">
        <v>7</v>
      </c>
      <c r="N26" s="46">
        <v>15</v>
      </c>
      <c r="O26" s="46">
        <v>23</v>
      </c>
      <c r="P26" s="46">
        <v>17</v>
      </c>
      <c r="Q26" s="46">
        <v>30</v>
      </c>
      <c r="R26" s="46">
        <v>20</v>
      </c>
      <c r="S26" s="46">
        <v>14</v>
      </c>
      <c r="T26" s="46">
        <v>1</v>
      </c>
      <c r="U26" s="46">
        <v>2</v>
      </c>
      <c r="V26" s="46" t="s">
        <v>294</v>
      </c>
      <c r="W26" s="46" t="s">
        <v>198</v>
      </c>
    </row>
    <row r="27" spans="1:23" ht="16.5" customHeight="1">
      <c r="A27" s="168" t="s">
        <v>199</v>
      </c>
      <c r="B27" s="168">
        <v>7</v>
      </c>
      <c r="C27" s="168">
        <v>0</v>
      </c>
      <c r="D27" s="168">
        <v>0</v>
      </c>
      <c r="E27" s="168">
        <v>0</v>
      </c>
      <c r="F27" s="168">
        <v>0</v>
      </c>
      <c r="G27" s="168">
        <v>3</v>
      </c>
      <c r="H27" s="168">
        <v>2</v>
      </c>
      <c r="I27" s="168">
        <v>0</v>
      </c>
      <c r="J27" s="168">
        <v>0</v>
      </c>
      <c r="K27" s="168">
        <v>0</v>
      </c>
      <c r="L27" s="168">
        <v>0</v>
      </c>
      <c r="M27" s="168">
        <v>0</v>
      </c>
      <c r="N27" s="168">
        <v>0</v>
      </c>
      <c r="O27" s="168">
        <v>1</v>
      </c>
      <c r="P27" s="168">
        <v>1</v>
      </c>
      <c r="Q27" s="168">
        <v>0</v>
      </c>
      <c r="R27" s="168">
        <v>0</v>
      </c>
      <c r="S27" s="168">
        <v>0</v>
      </c>
      <c r="T27" s="168">
        <v>0</v>
      </c>
      <c r="U27" s="168">
        <v>0</v>
      </c>
      <c r="V27" s="168" t="s">
        <v>295</v>
      </c>
      <c r="W27" s="168" t="s">
        <v>200</v>
      </c>
    </row>
    <row r="28" spans="1:23" ht="16.5" customHeight="1">
      <c r="A28" s="46" t="s">
        <v>201</v>
      </c>
      <c r="B28" s="46">
        <f>SUM(C28:U28)</f>
        <v>4</v>
      </c>
      <c r="C28" s="46">
        <v>0</v>
      </c>
      <c r="D28" s="46">
        <v>0</v>
      </c>
      <c r="E28" s="46">
        <v>0</v>
      </c>
      <c r="F28" s="46">
        <v>1</v>
      </c>
      <c r="G28" s="46">
        <v>0</v>
      </c>
      <c r="H28" s="46">
        <v>0</v>
      </c>
      <c r="I28" s="46">
        <v>1</v>
      </c>
      <c r="J28" s="46">
        <v>0</v>
      </c>
      <c r="K28" s="46">
        <v>1</v>
      </c>
      <c r="L28" s="46">
        <v>0</v>
      </c>
      <c r="M28" s="46">
        <v>1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0</v>
      </c>
      <c r="T28" s="46">
        <v>0</v>
      </c>
      <c r="U28" s="46">
        <v>0</v>
      </c>
      <c r="V28" s="46" t="s">
        <v>279</v>
      </c>
      <c r="W28" s="46" t="s">
        <v>202</v>
      </c>
    </row>
    <row r="29" spans="1:23" ht="16.5" customHeight="1">
      <c r="A29" s="168" t="s">
        <v>203</v>
      </c>
      <c r="B29" s="168">
        <f t="shared" ref="B29:B56" si="0">SUM(C29:U29)</f>
        <v>10</v>
      </c>
      <c r="C29" s="168">
        <v>0</v>
      </c>
      <c r="D29" s="168">
        <v>0</v>
      </c>
      <c r="E29" s="168">
        <v>0</v>
      </c>
      <c r="F29" s="168">
        <v>0</v>
      </c>
      <c r="G29" s="168">
        <v>0</v>
      </c>
      <c r="H29" s="168">
        <v>0</v>
      </c>
      <c r="I29" s="168">
        <v>0</v>
      </c>
      <c r="J29" s="168">
        <v>0</v>
      </c>
      <c r="K29" s="168">
        <v>1</v>
      </c>
      <c r="L29" s="168">
        <v>2</v>
      </c>
      <c r="M29" s="168">
        <v>1</v>
      </c>
      <c r="N29" s="168">
        <v>1</v>
      </c>
      <c r="O29" s="168">
        <v>1</v>
      </c>
      <c r="P29" s="168">
        <v>1</v>
      </c>
      <c r="Q29" s="168">
        <v>0</v>
      </c>
      <c r="R29" s="168">
        <v>1</v>
      </c>
      <c r="S29" s="168">
        <v>1</v>
      </c>
      <c r="T29" s="168">
        <v>1</v>
      </c>
      <c r="U29" s="168">
        <v>0</v>
      </c>
      <c r="V29" s="168" t="s">
        <v>292</v>
      </c>
      <c r="W29" s="168" t="s">
        <v>204</v>
      </c>
    </row>
    <row r="30" spans="1:23" ht="16.5" customHeight="1">
      <c r="A30" s="46" t="s">
        <v>205</v>
      </c>
      <c r="B30" s="46">
        <f t="shared" si="0"/>
        <v>22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  <c r="I30" s="46">
        <v>0</v>
      </c>
      <c r="J30" s="46">
        <v>1</v>
      </c>
      <c r="K30" s="46">
        <v>1</v>
      </c>
      <c r="L30" s="46">
        <v>0</v>
      </c>
      <c r="M30" s="46">
        <v>3</v>
      </c>
      <c r="N30" s="46">
        <v>0</v>
      </c>
      <c r="O30" s="46">
        <v>3</v>
      </c>
      <c r="P30" s="46">
        <v>2</v>
      </c>
      <c r="Q30" s="46">
        <v>1</v>
      </c>
      <c r="R30" s="46">
        <v>3</v>
      </c>
      <c r="S30" s="46">
        <v>5</v>
      </c>
      <c r="T30" s="46">
        <v>2</v>
      </c>
      <c r="U30" s="46">
        <v>1</v>
      </c>
      <c r="V30" s="46" t="s">
        <v>296</v>
      </c>
      <c r="W30" s="46" t="s">
        <v>133</v>
      </c>
    </row>
    <row r="31" spans="1:23" ht="16.5" customHeight="1">
      <c r="A31" s="168" t="s">
        <v>206</v>
      </c>
      <c r="B31" s="168">
        <f t="shared" si="0"/>
        <v>0</v>
      </c>
      <c r="C31" s="168">
        <v>0</v>
      </c>
      <c r="D31" s="168">
        <v>0</v>
      </c>
      <c r="E31" s="168">
        <v>0</v>
      </c>
      <c r="F31" s="168">
        <v>0</v>
      </c>
      <c r="G31" s="168">
        <v>0</v>
      </c>
      <c r="H31" s="168">
        <v>0</v>
      </c>
      <c r="I31" s="168">
        <v>0</v>
      </c>
      <c r="J31" s="168">
        <v>0</v>
      </c>
      <c r="K31" s="168">
        <v>0</v>
      </c>
      <c r="L31" s="168">
        <v>0</v>
      </c>
      <c r="M31" s="168">
        <v>0</v>
      </c>
      <c r="N31" s="168">
        <v>0</v>
      </c>
      <c r="O31" s="168">
        <v>0</v>
      </c>
      <c r="P31" s="168">
        <v>0</v>
      </c>
      <c r="Q31" s="168">
        <v>0</v>
      </c>
      <c r="R31" s="168">
        <v>0</v>
      </c>
      <c r="S31" s="168">
        <v>0</v>
      </c>
      <c r="T31" s="168">
        <v>0</v>
      </c>
      <c r="U31" s="168">
        <v>0</v>
      </c>
      <c r="V31" s="168" t="s">
        <v>288</v>
      </c>
      <c r="W31" s="168" t="s">
        <v>207</v>
      </c>
    </row>
    <row r="32" spans="1:23" ht="16.5" customHeight="1">
      <c r="A32" s="46" t="s">
        <v>208</v>
      </c>
      <c r="B32" s="46">
        <f t="shared" si="0"/>
        <v>0</v>
      </c>
      <c r="C32" s="46">
        <v>0</v>
      </c>
      <c r="D32" s="4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46">
        <v>0</v>
      </c>
      <c r="N32" s="46">
        <v>0</v>
      </c>
      <c r="O32" s="46">
        <v>0</v>
      </c>
      <c r="P32" s="46">
        <v>0</v>
      </c>
      <c r="Q32" s="46">
        <v>0</v>
      </c>
      <c r="R32" s="46">
        <v>0</v>
      </c>
      <c r="S32" s="46">
        <v>0</v>
      </c>
      <c r="T32" s="46">
        <v>0</v>
      </c>
      <c r="U32" s="46">
        <v>0</v>
      </c>
      <c r="V32" s="46" t="s">
        <v>288</v>
      </c>
      <c r="W32" s="46" t="s">
        <v>209</v>
      </c>
    </row>
    <row r="33" spans="1:23" ht="16.5" customHeight="1">
      <c r="A33" s="168" t="s">
        <v>210</v>
      </c>
      <c r="B33" s="168">
        <f t="shared" si="0"/>
        <v>19</v>
      </c>
      <c r="C33" s="168">
        <v>0</v>
      </c>
      <c r="D33" s="168">
        <v>0</v>
      </c>
      <c r="E33" s="168">
        <v>0</v>
      </c>
      <c r="F33" s="168">
        <v>0</v>
      </c>
      <c r="G33" s="168">
        <v>1</v>
      </c>
      <c r="H33" s="168">
        <v>1</v>
      </c>
      <c r="I33" s="168">
        <v>1</v>
      </c>
      <c r="J33" s="168">
        <v>3</v>
      </c>
      <c r="K33" s="168">
        <v>1</v>
      </c>
      <c r="L33" s="168">
        <v>1</v>
      </c>
      <c r="M33" s="168">
        <v>2</v>
      </c>
      <c r="N33" s="168">
        <v>4</v>
      </c>
      <c r="O33" s="168">
        <v>2</v>
      </c>
      <c r="P33" s="168">
        <v>1</v>
      </c>
      <c r="Q33" s="168">
        <v>0</v>
      </c>
      <c r="R33" s="168">
        <v>2</v>
      </c>
      <c r="S33" s="168">
        <v>0</v>
      </c>
      <c r="T33" s="168">
        <v>0</v>
      </c>
      <c r="U33" s="168">
        <v>0</v>
      </c>
      <c r="V33" s="168" t="s">
        <v>297</v>
      </c>
      <c r="W33" s="168" t="s">
        <v>211</v>
      </c>
    </row>
    <row r="34" spans="1:23" ht="16.5" customHeight="1">
      <c r="A34" s="46" t="s">
        <v>212</v>
      </c>
      <c r="B34" s="46">
        <f t="shared" si="0"/>
        <v>4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1</v>
      </c>
      <c r="L34" s="46">
        <v>0</v>
      </c>
      <c r="M34" s="46">
        <v>0</v>
      </c>
      <c r="N34" s="46">
        <v>0</v>
      </c>
      <c r="O34" s="46">
        <v>2</v>
      </c>
      <c r="P34" s="46">
        <v>0</v>
      </c>
      <c r="Q34" s="46">
        <v>0</v>
      </c>
      <c r="R34" s="46">
        <v>1</v>
      </c>
      <c r="S34" s="46">
        <v>0</v>
      </c>
      <c r="T34" s="46">
        <v>0</v>
      </c>
      <c r="U34" s="46">
        <v>0</v>
      </c>
      <c r="V34" s="46" t="s">
        <v>279</v>
      </c>
      <c r="W34" s="46" t="s">
        <v>33</v>
      </c>
    </row>
    <row r="35" spans="1:23" ht="16.5" customHeight="1">
      <c r="A35" s="168" t="s">
        <v>265</v>
      </c>
      <c r="B35" s="168">
        <f t="shared" si="0"/>
        <v>13</v>
      </c>
      <c r="C35" s="168">
        <v>0</v>
      </c>
      <c r="D35" s="168">
        <v>0</v>
      </c>
      <c r="E35" s="168">
        <v>0</v>
      </c>
      <c r="F35" s="168">
        <v>0</v>
      </c>
      <c r="G35" s="168">
        <v>0</v>
      </c>
      <c r="H35" s="168">
        <v>0</v>
      </c>
      <c r="I35" s="168">
        <v>0</v>
      </c>
      <c r="J35" s="168">
        <v>0</v>
      </c>
      <c r="K35" s="168">
        <v>1</v>
      </c>
      <c r="L35" s="168">
        <v>1</v>
      </c>
      <c r="M35" s="168">
        <v>2</v>
      </c>
      <c r="N35" s="168">
        <v>1</v>
      </c>
      <c r="O35" s="168">
        <v>2</v>
      </c>
      <c r="P35" s="168">
        <v>2</v>
      </c>
      <c r="Q35" s="168">
        <v>2</v>
      </c>
      <c r="R35" s="168">
        <v>0</v>
      </c>
      <c r="S35" s="168">
        <v>2</v>
      </c>
      <c r="T35" s="168">
        <v>0</v>
      </c>
      <c r="U35" s="168">
        <v>0</v>
      </c>
      <c r="V35" s="168" t="s">
        <v>298</v>
      </c>
      <c r="W35" s="168" t="s">
        <v>266</v>
      </c>
    </row>
    <row r="36" spans="1:23" ht="16.5" customHeight="1">
      <c r="A36" s="46" t="s">
        <v>267</v>
      </c>
      <c r="B36" s="46">
        <f t="shared" si="0"/>
        <v>23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6">
        <v>0</v>
      </c>
      <c r="L36" s="46">
        <v>0</v>
      </c>
      <c r="M36" s="46">
        <v>1</v>
      </c>
      <c r="N36" s="46">
        <v>0</v>
      </c>
      <c r="O36" s="46">
        <v>2</v>
      </c>
      <c r="P36" s="46">
        <v>2</v>
      </c>
      <c r="Q36" s="46">
        <v>4</v>
      </c>
      <c r="R36" s="46">
        <v>4</v>
      </c>
      <c r="S36" s="46">
        <v>4</v>
      </c>
      <c r="T36" s="46">
        <v>5</v>
      </c>
      <c r="U36" s="46">
        <v>1</v>
      </c>
      <c r="V36" s="46" t="s">
        <v>299</v>
      </c>
      <c r="W36" s="46" t="s">
        <v>150</v>
      </c>
    </row>
    <row r="37" spans="1:23" ht="16.5" customHeight="1">
      <c r="A37" s="168" t="s">
        <v>268</v>
      </c>
      <c r="B37" s="168">
        <f t="shared" si="0"/>
        <v>7</v>
      </c>
      <c r="C37" s="168">
        <v>0</v>
      </c>
      <c r="D37" s="168">
        <v>0</v>
      </c>
      <c r="E37" s="168">
        <v>0</v>
      </c>
      <c r="F37" s="168">
        <v>0</v>
      </c>
      <c r="G37" s="168">
        <v>2</v>
      </c>
      <c r="H37" s="168">
        <v>0</v>
      </c>
      <c r="I37" s="168">
        <v>2</v>
      </c>
      <c r="J37" s="168">
        <v>1</v>
      </c>
      <c r="K37" s="168">
        <v>0</v>
      </c>
      <c r="L37" s="168">
        <v>0</v>
      </c>
      <c r="M37" s="168">
        <v>1</v>
      </c>
      <c r="N37" s="168">
        <v>1</v>
      </c>
      <c r="O37" s="168">
        <v>0</v>
      </c>
      <c r="P37" s="168">
        <v>0</v>
      </c>
      <c r="Q37" s="168">
        <v>0</v>
      </c>
      <c r="R37" s="168">
        <v>0</v>
      </c>
      <c r="S37" s="168">
        <v>0</v>
      </c>
      <c r="T37" s="168">
        <v>0</v>
      </c>
      <c r="U37" s="168">
        <v>0</v>
      </c>
      <c r="V37" s="168" t="s">
        <v>295</v>
      </c>
      <c r="W37" s="168" t="s">
        <v>269</v>
      </c>
    </row>
    <row r="38" spans="1:23" ht="16.5" customHeight="1">
      <c r="A38" s="46" t="s">
        <v>270</v>
      </c>
      <c r="B38" s="46">
        <f t="shared" si="0"/>
        <v>0</v>
      </c>
      <c r="C38" s="46">
        <v>0</v>
      </c>
      <c r="D38" s="46">
        <v>0</v>
      </c>
      <c r="E38" s="46">
        <v>0</v>
      </c>
      <c r="F38" s="46">
        <v>0</v>
      </c>
      <c r="G38" s="46">
        <v>0</v>
      </c>
      <c r="H38" s="46">
        <v>0</v>
      </c>
      <c r="I38" s="46">
        <v>0</v>
      </c>
      <c r="J38" s="46">
        <v>0</v>
      </c>
      <c r="K38" s="46">
        <v>0</v>
      </c>
      <c r="L38" s="46">
        <v>0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0</v>
      </c>
      <c r="T38" s="46">
        <v>0</v>
      </c>
      <c r="U38" s="46">
        <v>0</v>
      </c>
      <c r="V38" s="46" t="s">
        <v>288</v>
      </c>
      <c r="W38" s="46" t="s">
        <v>271</v>
      </c>
    </row>
    <row r="39" spans="1:23" ht="16.5" customHeight="1">
      <c r="A39" s="168" t="s">
        <v>227</v>
      </c>
      <c r="B39" s="168">
        <f t="shared" si="0"/>
        <v>20</v>
      </c>
      <c r="C39" s="168">
        <v>0</v>
      </c>
      <c r="D39" s="168">
        <v>0</v>
      </c>
      <c r="E39" s="168">
        <v>0</v>
      </c>
      <c r="F39" s="168">
        <v>0</v>
      </c>
      <c r="G39" s="168">
        <v>0</v>
      </c>
      <c r="H39" s="168">
        <v>0</v>
      </c>
      <c r="I39" s="168">
        <v>0</v>
      </c>
      <c r="J39" s="168">
        <v>0</v>
      </c>
      <c r="K39" s="168">
        <v>0</v>
      </c>
      <c r="L39" s="168">
        <v>3</v>
      </c>
      <c r="M39" s="168">
        <v>2</v>
      </c>
      <c r="N39" s="168">
        <v>4</v>
      </c>
      <c r="O39" s="168">
        <v>1</v>
      </c>
      <c r="P39" s="168">
        <v>5</v>
      </c>
      <c r="Q39" s="168">
        <v>2</v>
      </c>
      <c r="R39" s="168">
        <v>3</v>
      </c>
      <c r="S39" s="168">
        <v>0</v>
      </c>
      <c r="T39" s="168">
        <v>0</v>
      </c>
      <c r="U39" s="168">
        <v>0</v>
      </c>
      <c r="V39" s="168" t="s">
        <v>297</v>
      </c>
      <c r="W39" s="168" t="s">
        <v>228</v>
      </c>
    </row>
    <row r="40" spans="1:23" ht="16.5" customHeight="1">
      <c r="A40" s="46" t="s">
        <v>229</v>
      </c>
      <c r="B40" s="46">
        <f t="shared" si="0"/>
        <v>1</v>
      </c>
      <c r="C40" s="46">
        <v>0</v>
      </c>
      <c r="D40" s="46">
        <v>0</v>
      </c>
      <c r="E40" s="46">
        <v>0</v>
      </c>
      <c r="F40" s="46">
        <v>0</v>
      </c>
      <c r="G40" s="46">
        <v>0</v>
      </c>
      <c r="H40" s="46">
        <v>0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1</v>
      </c>
      <c r="R40" s="46">
        <v>0</v>
      </c>
      <c r="S40" s="46">
        <v>0</v>
      </c>
      <c r="T40" s="46">
        <v>0</v>
      </c>
      <c r="U40" s="46">
        <v>0</v>
      </c>
      <c r="V40" s="46" t="s">
        <v>300</v>
      </c>
      <c r="W40" s="46" t="s">
        <v>230</v>
      </c>
    </row>
    <row r="41" spans="1:23" ht="16.5" customHeight="1">
      <c r="A41" s="168" t="s">
        <v>231</v>
      </c>
      <c r="B41" s="168">
        <f t="shared" si="0"/>
        <v>0</v>
      </c>
      <c r="C41" s="168">
        <v>0</v>
      </c>
      <c r="D41" s="168">
        <v>0</v>
      </c>
      <c r="E41" s="168">
        <v>0</v>
      </c>
      <c r="F41" s="168">
        <v>0</v>
      </c>
      <c r="G41" s="168">
        <v>0</v>
      </c>
      <c r="H41" s="168">
        <v>0</v>
      </c>
      <c r="I41" s="168">
        <v>0</v>
      </c>
      <c r="J41" s="168">
        <v>0</v>
      </c>
      <c r="K41" s="168">
        <v>0</v>
      </c>
      <c r="L41" s="168">
        <v>0</v>
      </c>
      <c r="M41" s="168">
        <v>0</v>
      </c>
      <c r="N41" s="168">
        <v>0</v>
      </c>
      <c r="O41" s="168">
        <v>0</v>
      </c>
      <c r="P41" s="168">
        <v>0</v>
      </c>
      <c r="Q41" s="168">
        <v>0</v>
      </c>
      <c r="R41" s="168">
        <v>0</v>
      </c>
      <c r="S41" s="168">
        <v>0</v>
      </c>
      <c r="T41" s="168">
        <v>0</v>
      </c>
      <c r="U41" s="168">
        <v>0</v>
      </c>
      <c r="V41" s="168" t="s">
        <v>288</v>
      </c>
      <c r="W41" s="168" t="s">
        <v>232</v>
      </c>
    </row>
    <row r="42" spans="1:23" ht="16.5" customHeight="1">
      <c r="A42" s="46" t="s">
        <v>233</v>
      </c>
      <c r="B42" s="46">
        <f t="shared" si="0"/>
        <v>28</v>
      </c>
      <c r="C42" s="46">
        <v>0</v>
      </c>
      <c r="D42" s="46">
        <v>0</v>
      </c>
      <c r="E42" s="46">
        <v>0</v>
      </c>
      <c r="F42" s="46">
        <v>0</v>
      </c>
      <c r="G42" s="46">
        <v>0</v>
      </c>
      <c r="H42" s="46">
        <v>0</v>
      </c>
      <c r="I42" s="46">
        <v>0</v>
      </c>
      <c r="J42" s="46">
        <v>0</v>
      </c>
      <c r="K42" s="46">
        <v>0</v>
      </c>
      <c r="L42" s="46">
        <v>0</v>
      </c>
      <c r="M42" s="46">
        <v>1</v>
      </c>
      <c r="N42" s="46">
        <v>3</v>
      </c>
      <c r="O42" s="46">
        <v>3</v>
      </c>
      <c r="P42" s="46">
        <v>4</v>
      </c>
      <c r="Q42" s="46">
        <v>4</v>
      </c>
      <c r="R42" s="46">
        <v>4</v>
      </c>
      <c r="S42" s="46">
        <v>8</v>
      </c>
      <c r="T42" s="46">
        <v>1</v>
      </c>
      <c r="U42" s="46">
        <v>0</v>
      </c>
      <c r="V42" s="46" t="s">
        <v>285</v>
      </c>
      <c r="W42" s="46" t="s">
        <v>234</v>
      </c>
    </row>
    <row r="43" spans="1:23" ht="16.5" customHeight="1">
      <c r="A43" s="168" t="s">
        <v>235</v>
      </c>
      <c r="B43" s="168">
        <f t="shared" si="0"/>
        <v>0</v>
      </c>
      <c r="C43" s="168">
        <v>0</v>
      </c>
      <c r="D43" s="168">
        <v>0</v>
      </c>
      <c r="E43" s="168">
        <v>0</v>
      </c>
      <c r="F43" s="168">
        <v>0</v>
      </c>
      <c r="G43" s="168">
        <v>0</v>
      </c>
      <c r="H43" s="168">
        <v>0</v>
      </c>
      <c r="I43" s="168">
        <v>0</v>
      </c>
      <c r="J43" s="168">
        <v>0</v>
      </c>
      <c r="K43" s="168">
        <v>0</v>
      </c>
      <c r="L43" s="168">
        <v>0</v>
      </c>
      <c r="M43" s="168">
        <v>0</v>
      </c>
      <c r="N43" s="168">
        <v>0</v>
      </c>
      <c r="O43" s="168">
        <v>0</v>
      </c>
      <c r="P43" s="168">
        <v>0</v>
      </c>
      <c r="Q43" s="168">
        <v>0</v>
      </c>
      <c r="R43" s="168">
        <v>0</v>
      </c>
      <c r="S43" s="168">
        <v>0</v>
      </c>
      <c r="T43" s="168">
        <v>0</v>
      </c>
      <c r="U43" s="168">
        <v>0</v>
      </c>
      <c r="V43" s="168" t="s">
        <v>288</v>
      </c>
      <c r="W43" s="168" t="s">
        <v>236</v>
      </c>
    </row>
    <row r="44" spans="1:23" ht="16.5" customHeight="1">
      <c r="A44" s="46" t="s">
        <v>237</v>
      </c>
      <c r="B44" s="46">
        <f t="shared" si="0"/>
        <v>1</v>
      </c>
      <c r="C44" s="46">
        <v>0</v>
      </c>
      <c r="D44" s="46">
        <v>0</v>
      </c>
      <c r="E44" s="46">
        <v>0</v>
      </c>
      <c r="F44" s="46">
        <v>0</v>
      </c>
      <c r="G44" s="46">
        <v>0</v>
      </c>
      <c r="H44" s="46">
        <v>0</v>
      </c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1</v>
      </c>
      <c r="R44" s="46">
        <v>0</v>
      </c>
      <c r="S44" s="46">
        <v>0</v>
      </c>
      <c r="T44" s="46">
        <v>0</v>
      </c>
      <c r="U44" s="46">
        <v>0</v>
      </c>
      <c r="V44" s="46" t="s">
        <v>300</v>
      </c>
      <c r="W44" s="46" t="s">
        <v>238</v>
      </c>
    </row>
    <row r="45" spans="1:23" ht="16.5" customHeight="1">
      <c r="A45" s="168" t="s">
        <v>239</v>
      </c>
      <c r="B45" s="168">
        <f t="shared" si="0"/>
        <v>45</v>
      </c>
      <c r="C45" s="168">
        <v>0</v>
      </c>
      <c r="D45" s="168">
        <v>0</v>
      </c>
      <c r="E45" s="168">
        <v>3</v>
      </c>
      <c r="F45" s="168">
        <v>0</v>
      </c>
      <c r="G45" s="168">
        <v>2</v>
      </c>
      <c r="H45" s="168">
        <v>4</v>
      </c>
      <c r="I45" s="168">
        <v>0</v>
      </c>
      <c r="J45" s="168">
        <v>3</v>
      </c>
      <c r="K45" s="168">
        <v>4</v>
      </c>
      <c r="L45" s="168">
        <v>3</v>
      </c>
      <c r="M45" s="168">
        <v>5</v>
      </c>
      <c r="N45" s="168">
        <v>7</v>
      </c>
      <c r="O45" s="168">
        <v>2</v>
      </c>
      <c r="P45" s="168">
        <v>6</v>
      </c>
      <c r="Q45" s="168">
        <v>4</v>
      </c>
      <c r="R45" s="168">
        <v>2</v>
      </c>
      <c r="S45" s="168">
        <v>0</v>
      </c>
      <c r="T45" s="168">
        <v>0</v>
      </c>
      <c r="U45" s="168">
        <v>0</v>
      </c>
      <c r="V45" s="168" t="s">
        <v>301</v>
      </c>
      <c r="W45" s="168" t="s">
        <v>240</v>
      </c>
    </row>
    <row r="46" spans="1:23" ht="16.5" customHeight="1">
      <c r="A46" s="46" t="s">
        <v>241</v>
      </c>
      <c r="B46" s="46">
        <f t="shared" si="0"/>
        <v>3</v>
      </c>
      <c r="C46" s="46">
        <v>0</v>
      </c>
      <c r="D46" s="46">
        <v>0</v>
      </c>
      <c r="E46" s="46">
        <v>0</v>
      </c>
      <c r="F46" s="46">
        <v>0</v>
      </c>
      <c r="G46" s="46">
        <v>0</v>
      </c>
      <c r="H46" s="46">
        <v>0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1</v>
      </c>
      <c r="Q46" s="46">
        <v>0</v>
      </c>
      <c r="R46" s="46">
        <v>1</v>
      </c>
      <c r="S46" s="46">
        <v>1</v>
      </c>
      <c r="T46" s="46">
        <v>0</v>
      </c>
      <c r="U46" s="46">
        <v>0</v>
      </c>
      <c r="V46" s="46" t="s">
        <v>279</v>
      </c>
      <c r="W46" s="46" t="s">
        <v>242</v>
      </c>
    </row>
    <row r="47" spans="1:23" ht="16.5" customHeight="1">
      <c r="A47" s="168" t="s">
        <v>243</v>
      </c>
      <c r="B47" s="168">
        <f t="shared" si="0"/>
        <v>0</v>
      </c>
      <c r="C47" s="168">
        <v>0</v>
      </c>
      <c r="D47" s="168">
        <v>0</v>
      </c>
      <c r="E47" s="168">
        <v>0</v>
      </c>
      <c r="F47" s="168">
        <v>0</v>
      </c>
      <c r="G47" s="168">
        <v>0</v>
      </c>
      <c r="H47" s="168">
        <v>0</v>
      </c>
      <c r="I47" s="168">
        <v>0</v>
      </c>
      <c r="J47" s="168">
        <v>0</v>
      </c>
      <c r="K47" s="168">
        <v>0</v>
      </c>
      <c r="L47" s="168">
        <v>0</v>
      </c>
      <c r="M47" s="168">
        <v>0</v>
      </c>
      <c r="N47" s="168">
        <v>0</v>
      </c>
      <c r="O47" s="168">
        <v>0</v>
      </c>
      <c r="P47" s="168">
        <v>0</v>
      </c>
      <c r="Q47" s="168">
        <v>0</v>
      </c>
      <c r="R47" s="168">
        <v>0</v>
      </c>
      <c r="S47" s="168">
        <v>0</v>
      </c>
      <c r="T47" s="168">
        <v>0</v>
      </c>
      <c r="U47" s="168">
        <v>0</v>
      </c>
      <c r="V47" s="168" t="s">
        <v>288</v>
      </c>
      <c r="W47" s="168" t="s">
        <v>244</v>
      </c>
    </row>
    <row r="48" spans="1:23" ht="16.5" customHeight="1">
      <c r="A48" s="46" t="s">
        <v>245</v>
      </c>
      <c r="B48" s="46">
        <f t="shared" si="0"/>
        <v>3</v>
      </c>
      <c r="C48" s="46">
        <v>0</v>
      </c>
      <c r="D48" s="46">
        <v>0</v>
      </c>
      <c r="E48" s="46">
        <v>0</v>
      </c>
      <c r="F48" s="46">
        <v>1</v>
      </c>
      <c r="G48" s="46">
        <v>0</v>
      </c>
      <c r="H48" s="46">
        <v>0</v>
      </c>
      <c r="I48" s="46">
        <v>0</v>
      </c>
      <c r="J48" s="46">
        <v>0</v>
      </c>
      <c r="K48" s="46">
        <v>1</v>
      </c>
      <c r="L48" s="46">
        <v>0</v>
      </c>
      <c r="M48" s="46">
        <v>0</v>
      </c>
      <c r="N48" s="46">
        <v>0</v>
      </c>
      <c r="O48" s="46">
        <v>0</v>
      </c>
      <c r="P48" s="46">
        <v>1</v>
      </c>
      <c r="Q48" s="46">
        <v>0</v>
      </c>
      <c r="R48" s="46">
        <v>0</v>
      </c>
      <c r="S48" s="46">
        <v>0</v>
      </c>
      <c r="T48" s="46">
        <v>0</v>
      </c>
      <c r="U48" s="46">
        <v>0</v>
      </c>
      <c r="V48" s="46" t="s">
        <v>279</v>
      </c>
      <c r="W48" s="46" t="s">
        <v>246</v>
      </c>
    </row>
    <row r="49" spans="1:23" ht="16.5" customHeight="1">
      <c r="A49" s="168" t="s">
        <v>247</v>
      </c>
      <c r="B49" s="168">
        <f t="shared" si="0"/>
        <v>7</v>
      </c>
      <c r="C49" s="168">
        <v>0</v>
      </c>
      <c r="D49" s="168">
        <v>1</v>
      </c>
      <c r="E49" s="168">
        <v>0</v>
      </c>
      <c r="F49" s="168">
        <v>0</v>
      </c>
      <c r="G49" s="168">
        <v>0</v>
      </c>
      <c r="H49" s="168">
        <v>1</v>
      </c>
      <c r="I49" s="168">
        <v>0</v>
      </c>
      <c r="J49" s="168">
        <v>0</v>
      </c>
      <c r="K49" s="168">
        <v>1</v>
      </c>
      <c r="L49" s="168">
        <v>1</v>
      </c>
      <c r="M49" s="168">
        <v>0</v>
      </c>
      <c r="N49" s="168">
        <v>0</v>
      </c>
      <c r="O49" s="168">
        <v>1</v>
      </c>
      <c r="P49" s="168">
        <v>0</v>
      </c>
      <c r="Q49" s="168">
        <v>2</v>
      </c>
      <c r="R49" s="168">
        <v>0</v>
      </c>
      <c r="S49" s="168">
        <v>0</v>
      </c>
      <c r="T49" s="168">
        <v>0</v>
      </c>
      <c r="U49" s="168">
        <v>0</v>
      </c>
      <c r="V49" s="168" t="s">
        <v>302</v>
      </c>
      <c r="W49" s="168" t="s">
        <v>248</v>
      </c>
    </row>
    <row r="50" spans="1:23" ht="16.5" customHeight="1">
      <c r="A50" s="46" t="s">
        <v>249</v>
      </c>
      <c r="B50" s="46">
        <f t="shared" si="0"/>
        <v>52</v>
      </c>
      <c r="C50" s="46">
        <v>0</v>
      </c>
      <c r="D50" s="46">
        <v>0</v>
      </c>
      <c r="E50" s="46">
        <v>0</v>
      </c>
      <c r="F50" s="46">
        <v>0</v>
      </c>
      <c r="G50" s="46">
        <v>2</v>
      </c>
      <c r="H50" s="46">
        <v>1</v>
      </c>
      <c r="I50" s="46">
        <v>3</v>
      </c>
      <c r="J50" s="46">
        <v>1</v>
      </c>
      <c r="K50" s="46">
        <v>1</v>
      </c>
      <c r="L50" s="46">
        <v>5</v>
      </c>
      <c r="M50" s="46">
        <v>6</v>
      </c>
      <c r="N50" s="46">
        <v>5</v>
      </c>
      <c r="O50" s="46">
        <v>6</v>
      </c>
      <c r="P50" s="46">
        <v>9</v>
      </c>
      <c r="Q50" s="46">
        <v>5</v>
      </c>
      <c r="R50" s="46">
        <v>7</v>
      </c>
      <c r="S50" s="46">
        <v>0</v>
      </c>
      <c r="T50" s="46">
        <v>1</v>
      </c>
      <c r="U50" s="46">
        <v>0</v>
      </c>
      <c r="V50" s="46" t="s">
        <v>303</v>
      </c>
      <c r="W50" s="46" t="s">
        <v>250</v>
      </c>
    </row>
    <row r="51" spans="1:23" ht="16.5" customHeight="1">
      <c r="A51" s="168" t="s">
        <v>251</v>
      </c>
      <c r="B51" s="168">
        <f t="shared" si="0"/>
        <v>0</v>
      </c>
      <c r="C51" s="168">
        <v>0</v>
      </c>
      <c r="D51" s="168">
        <v>0</v>
      </c>
      <c r="E51" s="168">
        <v>0</v>
      </c>
      <c r="F51" s="168">
        <v>0</v>
      </c>
      <c r="G51" s="168">
        <v>0</v>
      </c>
      <c r="H51" s="168">
        <v>0</v>
      </c>
      <c r="I51" s="168">
        <v>0</v>
      </c>
      <c r="J51" s="168">
        <v>0</v>
      </c>
      <c r="K51" s="168">
        <v>0</v>
      </c>
      <c r="L51" s="168">
        <v>0</v>
      </c>
      <c r="M51" s="168">
        <v>0</v>
      </c>
      <c r="N51" s="168">
        <v>0</v>
      </c>
      <c r="O51" s="168">
        <v>0</v>
      </c>
      <c r="P51" s="168">
        <v>0</v>
      </c>
      <c r="Q51" s="168">
        <v>0</v>
      </c>
      <c r="R51" s="168">
        <v>0</v>
      </c>
      <c r="S51" s="168">
        <v>0</v>
      </c>
      <c r="T51" s="168">
        <v>0</v>
      </c>
      <c r="U51" s="168">
        <v>0</v>
      </c>
      <c r="V51" s="168" t="s">
        <v>288</v>
      </c>
      <c r="W51" s="168" t="s">
        <v>252</v>
      </c>
    </row>
    <row r="52" spans="1:23" ht="16.5" customHeight="1">
      <c r="A52" s="46" t="s">
        <v>253</v>
      </c>
      <c r="B52" s="46">
        <f t="shared" si="0"/>
        <v>6</v>
      </c>
      <c r="C52" s="46">
        <v>0</v>
      </c>
      <c r="D52" s="46">
        <v>0</v>
      </c>
      <c r="E52" s="46">
        <v>0</v>
      </c>
      <c r="F52" s="46">
        <v>0</v>
      </c>
      <c r="G52" s="46">
        <v>0</v>
      </c>
      <c r="H52" s="46">
        <v>0</v>
      </c>
      <c r="I52" s="46">
        <v>0</v>
      </c>
      <c r="J52" s="46">
        <v>0</v>
      </c>
      <c r="K52" s="46">
        <v>1</v>
      </c>
      <c r="L52" s="46">
        <v>0</v>
      </c>
      <c r="M52" s="46">
        <v>0</v>
      </c>
      <c r="N52" s="46">
        <v>0</v>
      </c>
      <c r="O52" s="46">
        <v>2</v>
      </c>
      <c r="P52" s="46">
        <v>2</v>
      </c>
      <c r="Q52" s="46">
        <v>0</v>
      </c>
      <c r="R52" s="46">
        <v>1</v>
      </c>
      <c r="S52" s="46">
        <v>0</v>
      </c>
      <c r="T52" s="46">
        <v>0</v>
      </c>
      <c r="U52" s="46">
        <v>0</v>
      </c>
      <c r="V52" s="46" t="s">
        <v>302</v>
      </c>
      <c r="W52" s="46" t="s">
        <v>254</v>
      </c>
    </row>
    <row r="53" spans="1:23" ht="16.5" customHeight="1">
      <c r="A53" s="168" t="s">
        <v>255</v>
      </c>
      <c r="B53" s="168">
        <f t="shared" si="0"/>
        <v>9</v>
      </c>
      <c r="C53" s="168">
        <v>0</v>
      </c>
      <c r="D53" s="168">
        <v>0</v>
      </c>
      <c r="E53" s="168">
        <v>0</v>
      </c>
      <c r="F53" s="168">
        <v>1</v>
      </c>
      <c r="G53" s="168">
        <v>3</v>
      </c>
      <c r="H53" s="168">
        <v>1</v>
      </c>
      <c r="I53" s="168">
        <v>3</v>
      </c>
      <c r="J53" s="168">
        <v>0</v>
      </c>
      <c r="K53" s="168">
        <v>1</v>
      </c>
      <c r="L53" s="168">
        <v>0</v>
      </c>
      <c r="M53" s="168">
        <v>0</v>
      </c>
      <c r="N53" s="168">
        <v>0</v>
      </c>
      <c r="O53" s="168">
        <v>0</v>
      </c>
      <c r="P53" s="168">
        <v>0</v>
      </c>
      <c r="Q53" s="168">
        <v>0</v>
      </c>
      <c r="R53" s="168">
        <v>0</v>
      </c>
      <c r="S53" s="168">
        <v>0</v>
      </c>
      <c r="T53" s="168">
        <v>0</v>
      </c>
      <c r="U53" s="168">
        <v>0</v>
      </c>
      <c r="V53" s="168" t="s">
        <v>304</v>
      </c>
      <c r="W53" s="168" t="s">
        <v>256</v>
      </c>
    </row>
    <row r="54" spans="1:23" ht="16.5" customHeight="1">
      <c r="A54" s="46" t="s">
        <v>257</v>
      </c>
      <c r="B54" s="46">
        <f t="shared" si="0"/>
        <v>2</v>
      </c>
      <c r="C54" s="46">
        <v>0</v>
      </c>
      <c r="D54" s="46">
        <v>0</v>
      </c>
      <c r="E54" s="46">
        <v>0</v>
      </c>
      <c r="F54" s="46">
        <v>0</v>
      </c>
      <c r="G54" s="46">
        <v>0</v>
      </c>
      <c r="H54" s="46">
        <v>0</v>
      </c>
      <c r="I54" s="46">
        <v>0</v>
      </c>
      <c r="J54" s="46">
        <v>0</v>
      </c>
      <c r="K54" s="46">
        <v>1</v>
      </c>
      <c r="L54" s="46">
        <v>1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0</v>
      </c>
      <c r="S54" s="46">
        <v>0</v>
      </c>
      <c r="T54" s="46">
        <v>0</v>
      </c>
      <c r="U54" s="46">
        <v>0</v>
      </c>
      <c r="V54" s="46" t="s">
        <v>286</v>
      </c>
      <c r="W54" s="46" t="s">
        <v>258</v>
      </c>
    </row>
    <row r="55" spans="1:23" ht="16.5" customHeight="1">
      <c r="A55" s="168" t="s">
        <v>259</v>
      </c>
      <c r="B55" s="168">
        <f t="shared" si="0"/>
        <v>2</v>
      </c>
      <c r="C55" s="168">
        <v>0</v>
      </c>
      <c r="D55" s="168">
        <v>0</v>
      </c>
      <c r="E55" s="168">
        <v>0</v>
      </c>
      <c r="F55" s="168">
        <v>0</v>
      </c>
      <c r="G55" s="168">
        <v>1</v>
      </c>
      <c r="H55" s="168">
        <v>0</v>
      </c>
      <c r="I55" s="168">
        <v>0</v>
      </c>
      <c r="J55" s="168">
        <v>0</v>
      </c>
      <c r="K55" s="168">
        <v>0</v>
      </c>
      <c r="L55" s="168">
        <v>0</v>
      </c>
      <c r="M55" s="168">
        <v>0</v>
      </c>
      <c r="N55" s="168">
        <v>1</v>
      </c>
      <c r="O55" s="168">
        <v>0</v>
      </c>
      <c r="P55" s="168">
        <v>0</v>
      </c>
      <c r="Q55" s="168">
        <v>0</v>
      </c>
      <c r="R55" s="168">
        <v>0</v>
      </c>
      <c r="S55" s="168">
        <v>0</v>
      </c>
      <c r="T55" s="168">
        <v>0</v>
      </c>
      <c r="U55" s="168">
        <v>0</v>
      </c>
      <c r="V55" s="168" t="s">
        <v>286</v>
      </c>
      <c r="W55" s="168" t="s">
        <v>260</v>
      </c>
    </row>
    <row r="56" spans="1:23" ht="16.5" customHeight="1">
      <c r="A56" s="46" t="s">
        <v>261</v>
      </c>
      <c r="B56" s="46">
        <f t="shared" si="0"/>
        <v>64</v>
      </c>
      <c r="C56" s="46">
        <v>0</v>
      </c>
      <c r="D56" s="46">
        <v>0</v>
      </c>
      <c r="E56" s="46">
        <v>0</v>
      </c>
      <c r="F56" s="46">
        <v>0</v>
      </c>
      <c r="G56" s="46">
        <v>0</v>
      </c>
      <c r="H56" s="46">
        <v>0</v>
      </c>
      <c r="I56" s="46">
        <v>0</v>
      </c>
      <c r="J56" s="46">
        <v>1</v>
      </c>
      <c r="K56" s="46">
        <v>2</v>
      </c>
      <c r="L56" s="46">
        <v>5</v>
      </c>
      <c r="M56" s="46">
        <v>4</v>
      </c>
      <c r="N56" s="46">
        <v>11</v>
      </c>
      <c r="O56" s="46">
        <v>7</v>
      </c>
      <c r="P56" s="46">
        <v>7</v>
      </c>
      <c r="Q56" s="46">
        <v>13</v>
      </c>
      <c r="R56" s="46">
        <v>5</v>
      </c>
      <c r="S56" s="46">
        <v>6</v>
      </c>
      <c r="T56" s="46">
        <v>2</v>
      </c>
      <c r="U56" s="46">
        <v>1</v>
      </c>
      <c r="V56" s="46" t="s">
        <v>305</v>
      </c>
      <c r="W56" s="46" t="s">
        <v>262</v>
      </c>
    </row>
    <row r="57" spans="1:23" ht="13.5" customHeight="1">
      <c r="A57" s="170" t="s">
        <v>263</v>
      </c>
      <c r="B57" s="170">
        <f>SUM(B6:B56)</f>
        <v>1149</v>
      </c>
      <c r="C57" s="170">
        <f t="shared" ref="C57:U57" si="1">SUM(C6:C56)</f>
        <v>0</v>
      </c>
      <c r="D57" s="170">
        <f t="shared" si="1"/>
        <v>1</v>
      </c>
      <c r="E57" s="170">
        <f t="shared" si="1"/>
        <v>3</v>
      </c>
      <c r="F57" s="170">
        <f t="shared" si="1"/>
        <v>4</v>
      </c>
      <c r="G57" s="170">
        <f t="shared" si="1"/>
        <v>15</v>
      </c>
      <c r="H57" s="170">
        <f t="shared" si="1"/>
        <v>12</v>
      </c>
      <c r="I57" s="170">
        <f t="shared" si="1"/>
        <v>15</v>
      </c>
      <c r="J57" s="170">
        <f t="shared" si="1"/>
        <v>20</v>
      </c>
      <c r="K57" s="170">
        <f t="shared" si="1"/>
        <v>47</v>
      </c>
      <c r="L57" s="170">
        <f t="shared" si="1"/>
        <v>59</v>
      </c>
      <c r="M57" s="170">
        <f t="shared" si="1"/>
        <v>90</v>
      </c>
      <c r="N57" s="170">
        <f t="shared" si="1"/>
        <v>136</v>
      </c>
      <c r="O57" s="170">
        <f t="shared" si="1"/>
        <v>158</v>
      </c>
      <c r="P57" s="170">
        <f t="shared" si="1"/>
        <v>159</v>
      </c>
      <c r="Q57" s="170">
        <f t="shared" si="1"/>
        <v>168</v>
      </c>
      <c r="R57" s="170">
        <f t="shared" si="1"/>
        <v>127</v>
      </c>
      <c r="S57" s="170">
        <f t="shared" si="1"/>
        <v>82</v>
      </c>
      <c r="T57" s="170">
        <f t="shared" si="1"/>
        <v>44</v>
      </c>
      <c r="U57" s="170">
        <f t="shared" si="1"/>
        <v>9</v>
      </c>
      <c r="V57" s="170" t="s">
        <v>306</v>
      </c>
      <c r="W57" s="170" t="s">
        <v>264</v>
      </c>
    </row>
  </sheetData>
  <mergeCells count="2">
    <mergeCell ref="A2:W2"/>
    <mergeCell ref="A1:W1"/>
  </mergeCells>
  <phoneticPr fontId="0" type="noConversion"/>
  <pageMargins left="0.59055118110236227" right="0.11811023622047245" top="0.78740157480314965" bottom="0.15748031496062992" header="0.19685039370078741" footer="0"/>
  <pageSetup paperSize="9" scale="85" orientation="portrait" r:id="rId1"/>
  <headerFooter alignWithMargins="0">
    <oddHeader>&amp;R&amp;"TH SarabunPSK,ธรรมดา"&amp;16โรงพยาบาลมะเร็งอุบลราชธานี (Hospital Based Cancer Registry)  หน้าที่ 7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W64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C61" sqref="C61"/>
    </sheetView>
  </sheetViews>
  <sheetFormatPr defaultRowHeight="24"/>
  <cols>
    <col min="1" max="1" width="20.28515625" style="80" customWidth="1"/>
    <col min="2" max="2" width="5.28515625" style="50" customWidth="1"/>
    <col min="3" max="3" width="4.85546875" style="50" customWidth="1"/>
    <col min="4" max="21" width="3.85546875" style="50" customWidth="1"/>
    <col min="22" max="22" width="6.85546875" style="50" customWidth="1"/>
    <col min="23" max="23" width="11.140625" style="50" customWidth="1"/>
    <col min="24" max="16384" width="9.140625" style="50"/>
  </cols>
  <sheetData>
    <row r="1" spans="1:23" s="58" customFormat="1" ht="23.25" customHeight="1">
      <c r="A1" s="177" t="s">
        <v>359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</row>
    <row r="2" spans="1:23" hidden="1">
      <c r="A2" s="187" t="s">
        <v>273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</row>
    <row r="3" spans="1:23" ht="1.5" customHeight="1"/>
    <row r="4" spans="1:23" s="78" customFormat="1" ht="18" customHeight="1">
      <c r="A4" s="175" t="s">
        <v>151</v>
      </c>
      <c r="B4" s="167" t="s">
        <v>152</v>
      </c>
      <c r="C4" s="167" t="s">
        <v>153</v>
      </c>
      <c r="D4" s="167">
        <v>0</v>
      </c>
      <c r="E4" s="167">
        <v>-5</v>
      </c>
      <c r="F4" s="167">
        <v>-10</v>
      </c>
      <c r="G4" s="167">
        <v>-15</v>
      </c>
      <c r="H4" s="167">
        <v>-20</v>
      </c>
      <c r="I4" s="167">
        <v>-25</v>
      </c>
      <c r="J4" s="167">
        <v>-30</v>
      </c>
      <c r="K4" s="167">
        <v>-35</v>
      </c>
      <c r="L4" s="167">
        <v>-40</v>
      </c>
      <c r="M4" s="167">
        <v>-45</v>
      </c>
      <c r="N4" s="167">
        <v>-50</v>
      </c>
      <c r="O4" s="167">
        <v>-55</v>
      </c>
      <c r="P4" s="167">
        <v>-60</v>
      </c>
      <c r="Q4" s="167">
        <v>-65</v>
      </c>
      <c r="R4" s="167">
        <v>-70</v>
      </c>
      <c r="S4" s="167">
        <v>-75</v>
      </c>
      <c r="T4" s="167">
        <v>-80</v>
      </c>
      <c r="U4" s="167" t="s">
        <v>154</v>
      </c>
      <c r="V4" s="167" t="s">
        <v>155</v>
      </c>
      <c r="W4" s="167" t="s">
        <v>156</v>
      </c>
    </row>
    <row r="5" spans="1:23" s="78" customFormat="1" ht="18" customHeight="1">
      <c r="A5" s="175"/>
      <c r="B5" s="167" t="s">
        <v>157</v>
      </c>
      <c r="C5" s="167" t="s">
        <v>158</v>
      </c>
      <c r="D5" s="167">
        <v>-4</v>
      </c>
      <c r="E5" s="167">
        <v>-9</v>
      </c>
      <c r="F5" s="167">
        <v>-14</v>
      </c>
      <c r="G5" s="167">
        <v>-19</v>
      </c>
      <c r="H5" s="167">
        <v>-24</v>
      </c>
      <c r="I5" s="167">
        <v>-29</v>
      </c>
      <c r="J5" s="167">
        <v>-34</v>
      </c>
      <c r="K5" s="167">
        <v>-39</v>
      </c>
      <c r="L5" s="167">
        <v>-44</v>
      </c>
      <c r="M5" s="167">
        <v>-49</v>
      </c>
      <c r="N5" s="167">
        <v>-54</v>
      </c>
      <c r="O5" s="167">
        <v>-59</v>
      </c>
      <c r="P5" s="167">
        <v>-64</v>
      </c>
      <c r="Q5" s="167">
        <v>-69</v>
      </c>
      <c r="R5" s="167">
        <v>-74</v>
      </c>
      <c r="S5" s="167">
        <v>-79</v>
      </c>
      <c r="T5" s="167">
        <v>-84</v>
      </c>
      <c r="U5" s="167"/>
      <c r="V5" s="167" t="s">
        <v>142</v>
      </c>
      <c r="W5" s="167" t="s">
        <v>159</v>
      </c>
    </row>
    <row r="6" spans="1:23" ht="15.75" customHeight="1">
      <c r="A6" s="81" t="s">
        <v>160</v>
      </c>
      <c r="B6" s="79">
        <v>43</v>
      </c>
      <c r="C6" s="79">
        <v>0</v>
      </c>
      <c r="D6" s="79">
        <v>0</v>
      </c>
      <c r="E6" s="79">
        <v>0</v>
      </c>
      <c r="F6" s="79">
        <v>0</v>
      </c>
      <c r="G6" s="79">
        <v>0</v>
      </c>
      <c r="H6" s="79">
        <v>0</v>
      </c>
      <c r="I6" s="79">
        <v>0</v>
      </c>
      <c r="J6" s="79">
        <v>0</v>
      </c>
      <c r="K6" s="79">
        <v>0</v>
      </c>
      <c r="L6" s="79">
        <v>0</v>
      </c>
      <c r="M6" s="79">
        <v>0</v>
      </c>
      <c r="N6" s="79">
        <v>1</v>
      </c>
      <c r="O6" s="79">
        <v>3</v>
      </c>
      <c r="P6" s="79">
        <v>4</v>
      </c>
      <c r="Q6" s="79">
        <v>11</v>
      </c>
      <c r="R6" s="79">
        <v>10</v>
      </c>
      <c r="S6" s="79">
        <v>7</v>
      </c>
      <c r="T6" s="79">
        <v>4</v>
      </c>
      <c r="U6" s="79">
        <v>3</v>
      </c>
      <c r="V6" s="79" t="s">
        <v>307</v>
      </c>
      <c r="W6" s="79" t="s">
        <v>161</v>
      </c>
    </row>
    <row r="7" spans="1:23" ht="15.75" customHeight="1">
      <c r="A7" s="173" t="s">
        <v>162</v>
      </c>
      <c r="B7" s="174">
        <v>12</v>
      </c>
      <c r="C7" s="174">
        <v>0</v>
      </c>
      <c r="D7" s="174">
        <v>0</v>
      </c>
      <c r="E7" s="174">
        <v>0</v>
      </c>
      <c r="F7" s="174">
        <v>0</v>
      </c>
      <c r="G7" s="174">
        <v>0</v>
      </c>
      <c r="H7" s="174">
        <v>0</v>
      </c>
      <c r="I7" s="174">
        <v>0</v>
      </c>
      <c r="J7" s="174">
        <v>0</v>
      </c>
      <c r="K7" s="174">
        <v>0</v>
      </c>
      <c r="L7" s="174">
        <v>3</v>
      </c>
      <c r="M7" s="174">
        <v>1</v>
      </c>
      <c r="N7" s="174">
        <v>1</v>
      </c>
      <c r="O7" s="174">
        <v>1</v>
      </c>
      <c r="P7" s="174">
        <v>2</v>
      </c>
      <c r="Q7" s="174">
        <v>2</v>
      </c>
      <c r="R7" s="174">
        <v>1</v>
      </c>
      <c r="S7" s="174">
        <v>1</v>
      </c>
      <c r="T7" s="174">
        <v>0</v>
      </c>
      <c r="U7" s="174">
        <v>0</v>
      </c>
      <c r="V7" s="174" t="s">
        <v>304</v>
      </c>
      <c r="W7" s="174" t="s">
        <v>163</v>
      </c>
    </row>
    <row r="8" spans="1:23" ht="15.75" customHeight="1">
      <c r="A8" s="81" t="s">
        <v>164</v>
      </c>
      <c r="B8" s="79">
        <v>55</v>
      </c>
      <c r="C8" s="79">
        <v>0</v>
      </c>
      <c r="D8" s="79">
        <v>0</v>
      </c>
      <c r="E8" s="79">
        <v>0</v>
      </c>
      <c r="F8" s="79">
        <v>0</v>
      </c>
      <c r="G8" s="79">
        <v>0</v>
      </c>
      <c r="H8" s="79">
        <v>0</v>
      </c>
      <c r="I8" s="79">
        <v>0</v>
      </c>
      <c r="J8" s="79">
        <v>0</v>
      </c>
      <c r="K8" s="79">
        <v>0</v>
      </c>
      <c r="L8" s="79">
        <v>0</v>
      </c>
      <c r="M8" s="79">
        <v>3</v>
      </c>
      <c r="N8" s="79">
        <v>1</v>
      </c>
      <c r="O8" s="79">
        <v>6</v>
      </c>
      <c r="P8" s="79">
        <v>6</v>
      </c>
      <c r="Q8" s="79">
        <v>8</v>
      </c>
      <c r="R8" s="79">
        <v>12</v>
      </c>
      <c r="S8" s="79">
        <v>8</v>
      </c>
      <c r="T8" s="79">
        <v>6</v>
      </c>
      <c r="U8" s="79">
        <v>5</v>
      </c>
      <c r="V8" s="79" t="s">
        <v>289</v>
      </c>
      <c r="W8" s="79" t="s">
        <v>165</v>
      </c>
    </row>
    <row r="9" spans="1:23" ht="15.75" customHeight="1">
      <c r="A9" s="173" t="s">
        <v>166</v>
      </c>
      <c r="B9" s="174">
        <v>9</v>
      </c>
      <c r="C9" s="174">
        <v>0</v>
      </c>
      <c r="D9" s="174">
        <v>0</v>
      </c>
      <c r="E9" s="174">
        <v>0</v>
      </c>
      <c r="F9" s="174">
        <v>0</v>
      </c>
      <c r="G9" s="174">
        <v>0</v>
      </c>
      <c r="H9" s="174">
        <v>1</v>
      </c>
      <c r="I9" s="174">
        <v>0</v>
      </c>
      <c r="J9" s="174">
        <v>0</v>
      </c>
      <c r="K9" s="174">
        <v>0</v>
      </c>
      <c r="L9" s="174">
        <v>1</v>
      </c>
      <c r="M9" s="174">
        <v>0</v>
      </c>
      <c r="N9" s="174">
        <v>1</v>
      </c>
      <c r="O9" s="174">
        <v>0</v>
      </c>
      <c r="P9" s="174">
        <v>1</v>
      </c>
      <c r="Q9" s="174">
        <v>0</v>
      </c>
      <c r="R9" s="174">
        <v>2</v>
      </c>
      <c r="S9" s="174">
        <v>2</v>
      </c>
      <c r="T9" s="174">
        <v>1</v>
      </c>
      <c r="U9" s="174">
        <v>0</v>
      </c>
      <c r="V9" s="174" t="s">
        <v>295</v>
      </c>
      <c r="W9" s="174" t="s">
        <v>167</v>
      </c>
    </row>
    <row r="10" spans="1:23" ht="15.75" customHeight="1">
      <c r="A10" s="81" t="s">
        <v>168</v>
      </c>
      <c r="B10" s="79">
        <v>5</v>
      </c>
      <c r="C10" s="79">
        <v>0</v>
      </c>
      <c r="D10" s="79">
        <v>0</v>
      </c>
      <c r="E10" s="79">
        <v>0</v>
      </c>
      <c r="F10" s="79">
        <v>0</v>
      </c>
      <c r="G10" s="79">
        <v>0</v>
      </c>
      <c r="H10" s="79">
        <v>0</v>
      </c>
      <c r="I10" s="79">
        <v>1</v>
      </c>
      <c r="J10" s="79">
        <v>1</v>
      </c>
      <c r="K10" s="79">
        <v>0</v>
      </c>
      <c r="L10" s="79">
        <v>0</v>
      </c>
      <c r="M10" s="79">
        <v>0</v>
      </c>
      <c r="N10" s="79">
        <v>0</v>
      </c>
      <c r="O10" s="79">
        <v>0</v>
      </c>
      <c r="P10" s="79">
        <v>0</v>
      </c>
      <c r="Q10" s="79">
        <v>1</v>
      </c>
      <c r="R10" s="79">
        <v>1</v>
      </c>
      <c r="S10" s="79">
        <v>0</v>
      </c>
      <c r="T10" s="79">
        <v>1</v>
      </c>
      <c r="U10" s="79">
        <v>0</v>
      </c>
      <c r="V10" s="79" t="s">
        <v>279</v>
      </c>
      <c r="W10" s="79" t="s">
        <v>169</v>
      </c>
    </row>
    <row r="11" spans="1:23" ht="15.75" customHeight="1">
      <c r="A11" s="173" t="s">
        <v>170</v>
      </c>
      <c r="B11" s="174">
        <v>0</v>
      </c>
      <c r="C11" s="174">
        <v>0</v>
      </c>
      <c r="D11" s="174">
        <v>0</v>
      </c>
      <c r="E11" s="174">
        <v>0</v>
      </c>
      <c r="F11" s="174">
        <v>0</v>
      </c>
      <c r="G11" s="174">
        <v>0</v>
      </c>
      <c r="H11" s="174">
        <v>0</v>
      </c>
      <c r="I11" s="174">
        <v>0</v>
      </c>
      <c r="J11" s="174">
        <v>0</v>
      </c>
      <c r="K11" s="174">
        <v>0</v>
      </c>
      <c r="L11" s="174">
        <v>0</v>
      </c>
      <c r="M11" s="174">
        <v>0</v>
      </c>
      <c r="N11" s="174">
        <v>0</v>
      </c>
      <c r="O11" s="174">
        <v>0</v>
      </c>
      <c r="P11" s="174">
        <v>0</v>
      </c>
      <c r="Q11" s="174">
        <v>0</v>
      </c>
      <c r="R11" s="174">
        <v>0</v>
      </c>
      <c r="S11" s="174">
        <v>0</v>
      </c>
      <c r="T11" s="174">
        <v>0</v>
      </c>
      <c r="U11" s="174">
        <v>0</v>
      </c>
      <c r="V11" s="174" t="s">
        <v>288</v>
      </c>
      <c r="W11" s="174" t="s">
        <v>171</v>
      </c>
    </row>
    <row r="12" spans="1:23" ht="15.75" customHeight="1">
      <c r="A12" s="81" t="s">
        <v>172</v>
      </c>
      <c r="B12" s="79">
        <v>27</v>
      </c>
      <c r="C12" s="79">
        <v>0</v>
      </c>
      <c r="D12" s="79">
        <v>0</v>
      </c>
      <c r="E12" s="79">
        <v>0</v>
      </c>
      <c r="F12" s="79">
        <v>0</v>
      </c>
      <c r="G12" s="79">
        <v>0</v>
      </c>
      <c r="H12" s="79">
        <v>0</v>
      </c>
      <c r="I12" s="79">
        <v>1</v>
      </c>
      <c r="J12" s="79">
        <v>0</v>
      </c>
      <c r="K12" s="79">
        <v>2</v>
      </c>
      <c r="L12" s="79">
        <v>4</v>
      </c>
      <c r="M12" s="79">
        <v>2</v>
      </c>
      <c r="N12" s="79">
        <v>5</v>
      </c>
      <c r="O12" s="79">
        <v>7</v>
      </c>
      <c r="P12" s="79">
        <v>2</v>
      </c>
      <c r="Q12" s="79">
        <v>3</v>
      </c>
      <c r="R12" s="79">
        <v>0</v>
      </c>
      <c r="S12" s="79">
        <v>1</v>
      </c>
      <c r="T12" s="79">
        <v>0</v>
      </c>
      <c r="U12" s="79">
        <v>0</v>
      </c>
      <c r="V12" s="79" t="s">
        <v>297</v>
      </c>
      <c r="W12" s="79" t="s">
        <v>35</v>
      </c>
    </row>
    <row r="13" spans="1:23" ht="15.75" customHeight="1">
      <c r="A13" s="173" t="s">
        <v>173</v>
      </c>
      <c r="B13" s="174">
        <v>2</v>
      </c>
      <c r="C13" s="174">
        <v>0</v>
      </c>
      <c r="D13" s="174">
        <v>0</v>
      </c>
      <c r="E13" s="174">
        <v>0</v>
      </c>
      <c r="F13" s="174">
        <v>0</v>
      </c>
      <c r="G13" s="174">
        <v>0</v>
      </c>
      <c r="H13" s="174">
        <v>0</v>
      </c>
      <c r="I13" s="174">
        <v>0</v>
      </c>
      <c r="J13" s="174">
        <v>0</v>
      </c>
      <c r="K13" s="174">
        <v>0</v>
      </c>
      <c r="L13" s="174">
        <v>1</v>
      </c>
      <c r="M13" s="174">
        <v>0</v>
      </c>
      <c r="N13" s="174">
        <v>0</v>
      </c>
      <c r="O13" s="174">
        <v>1</v>
      </c>
      <c r="P13" s="174">
        <v>0</v>
      </c>
      <c r="Q13" s="174">
        <v>0</v>
      </c>
      <c r="R13" s="174">
        <v>0</v>
      </c>
      <c r="S13" s="174">
        <v>0</v>
      </c>
      <c r="T13" s="174">
        <v>0</v>
      </c>
      <c r="U13" s="174">
        <v>0</v>
      </c>
      <c r="V13" s="174" t="s">
        <v>300</v>
      </c>
      <c r="W13" s="174" t="s">
        <v>174</v>
      </c>
    </row>
    <row r="14" spans="1:23" ht="15.75" customHeight="1">
      <c r="A14" s="81" t="s">
        <v>175</v>
      </c>
      <c r="B14" s="79">
        <v>0</v>
      </c>
      <c r="C14" s="79">
        <v>0</v>
      </c>
      <c r="D14" s="79">
        <v>0</v>
      </c>
      <c r="E14" s="79">
        <v>0</v>
      </c>
      <c r="F14" s="79">
        <v>0</v>
      </c>
      <c r="G14" s="79">
        <v>0</v>
      </c>
      <c r="H14" s="79">
        <v>0</v>
      </c>
      <c r="I14" s="79">
        <v>0</v>
      </c>
      <c r="J14" s="79">
        <v>0</v>
      </c>
      <c r="K14" s="79">
        <v>0</v>
      </c>
      <c r="L14" s="79">
        <v>0</v>
      </c>
      <c r="M14" s="79">
        <v>0</v>
      </c>
      <c r="N14" s="79">
        <v>0</v>
      </c>
      <c r="O14" s="79">
        <v>0</v>
      </c>
      <c r="P14" s="79">
        <v>0</v>
      </c>
      <c r="Q14" s="79">
        <v>0</v>
      </c>
      <c r="R14" s="79">
        <v>0</v>
      </c>
      <c r="S14" s="79">
        <v>0</v>
      </c>
      <c r="T14" s="79">
        <v>0</v>
      </c>
      <c r="U14" s="79">
        <v>0</v>
      </c>
      <c r="V14" s="79" t="s">
        <v>288</v>
      </c>
      <c r="W14" s="79" t="s">
        <v>176</v>
      </c>
    </row>
    <row r="15" spans="1:23" ht="15.75" customHeight="1">
      <c r="A15" s="173" t="s">
        <v>177</v>
      </c>
      <c r="B15" s="174">
        <v>8</v>
      </c>
      <c r="C15" s="174">
        <v>0</v>
      </c>
      <c r="D15" s="174">
        <v>0</v>
      </c>
      <c r="E15" s="174">
        <v>0</v>
      </c>
      <c r="F15" s="174">
        <v>0</v>
      </c>
      <c r="G15" s="174">
        <v>0</v>
      </c>
      <c r="H15" s="174">
        <v>0</v>
      </c>
      <c r="I15" s="174">
        <v>0</v>
      </c>
      <c r="J15" s="174">
        <v>1</v>
      </c>
      <c r="K15" s="174">
        <v>0</v>
      </c>
      <c r="L15" s="174">
        <v>0</v>
      </c>
      <c r="M15" s="174">
        <v>0</v>
      </c>
      <c r="N15" s="174">
        <v>0</v>
      </c>
      <c r="O15" s="174">
        <v>2</v>
      </c>
      <c r="P15" s="174">
        <v>4</v>
      </c>
      <c r="Q15" s="174">
        <v>0</v>
      </c>
      <c r="R15" s="174">
        <v>0</v>
      </c>
      <c r="S15" s="174">
        <v>0</v>
      </c>
      <c r="T15" s="174">
        <v>1</v>
      </c>
      <c r="U15" s="174">
        <v>0</v>
      </c>
      <c r="V15" s="174" t="s">
        <v>302</v>
      </c>
      <c r="W15" s="174" t="s">
        <v>178</v>
      </c>
    </row>
    <row r="16" spans="1:23" ht="15.75" customHeight="1">
      <c r="A16" s="81" t="s">
        <v>179</v>
      </c>
      <c r="B16" s="79">
        <v>28</v>
      </c>
      <c r="C16" s="79">
        <v>0</v>
      </c>
      <c r="D16" s="79">
        <v>0</v>
      </c>
      <c r="E16" s="79">
        <v>0</v>
      </c>
      <c r="F16" s="79">
        <v>0</v>
      </c>
      <c r="G16" s="79">
        <v>0</v>
      </c>
      <c r="H16" s="79">
        <v>0</v>
      </c>
      <c r="I16" s="79">
        <v>1</v>
      </c>
      <c r="J16" s="79">
        <v>1</v>
      </c>
      <c r="K16" s="79">
        <v>1</v>
      </c>
      <c r="L16" s="79">
        <v>1</v>
      </c>
      <c r="M16" s="79">
        <v>4</v>
      </c>
      <c r="N16" s="79">
        <v>2</v>
      </c>
      <c r="O16" s="79">
        <v>9</v>
      </c>
      <c r="P16" s="79">
        <v>5</v>
      </c>
      <c r="Q16" s="79">
        <v>1</v>
      </c>
      <c r="R16" s="79">
        <v>2</v>
      </c>
      <c r="S16" s="79">
        <v>1</v>
      </c>
      <c r="T16" s="79">
        <v>0</v>
      </c>
      <c r="U16" s="79">
        <v>0</v>
      </c>
      <c r="V16" s="79" t="s">
        <v>308</v>
      </c>
      <c r="W16" s="79" t="s">
        <v>105</v>
      </c>
    </row>
    <row r="17" spans="1:23" ht="15.75" customHeight="1">
      <c r="A17" s="173" t="s">
        <v>180</v>
      </c>
      <c r="B17" s="174">
        <v>2</v>
      </c>
      <c r="C17" s="174">
        <v>0</v>
      </c>
      <c r="D17" s="174">
        <v>0</v>
      </c>
      <c r="E17" s="174">
        <v>0</v>
      </c>
      <c r="F17" s="174">
        <v>0</v>
      </c>
      <c r="G17" s="174">
        <v>0</v>
      </c>
      <c r="H17" s="174">
        <v>0</v>
      </c>
      <c r="I17" s="174">
        <v>0</v>
      </c>
      <c r="J17" s="174">
        <v>0</v>
      </c>
      <c r="K17" s="174">
        <v>0</v>
      </c>
      <c r="L17" s="174">
        <v>0</v>
      </c>
      <c r="M17" s="174">
        <v>0</v>
      </c>
      <c r="N17" s="174">
        <v>0</v>
      </c>
      <c r="O17" s="174">
        <v>0</v>
      </c>
      <c r="P17" s="174">
        <v>0</v>
      </c>
      <c r="Q17" s="174">
        <v>1</v>
      </c>
      <c r="R17" s="174">
        <v>0</v>
      </c>
      <c r="S17" s="174">
        <v>1</v>
      </c>
      <c r="T17" s="174">
        <v>0</v>
      </c>
      <c r="U17" s="174">
        <v>0</v>
      </c>
      <c r="V17" s="174" t="s">
        <v>300</v>
      </c>
      <c r="W17" s="174" t="s">
        <v>181</v>
      </c>
    </row>
    <row r="18" spans="1:23" ht="15.75" customHeight="1">
      <c r="A18" s="81" t="s">
        <v>182</v>
      </c>
      <c r="B18" s="79">
        <v>43</v>
      </c>
      <c r="C18" s="79">
        <v>0</v>
      </c>
      <c r="D18" s="79">
        <v>0</v>
      </c>
      <c r="E18" s="79">
        <v>0</v>
      </c>
      <c r="F18" s="79">
        <v>0</v>
      </c>
      <c r="G18" s="79">
        <v>0</v>
      </c>
      <c r="H18" s="79">
        <v>1</v>
      </c>
      <c r="I18" s="79">
        <v>0</v>
      </c>
      <c r="J18" s="79">
        <v>1</v>
      </c>
      <c r="K18" s="79">
        <v>1</v>
      </c>
      <c r="L18" s="79">
        <v>6</v>
      </c>
      <c r="M18" s="79">
        <v>6</v>
      </c>
      <c r="N18" s="79">
        <v>8</v>
      </c>
      <c r="O18" s="79">
        <v>10</v>
      </c>
      <c r="P18" s="79">
        <v>4</v>
      </c>
      <c r="Q18" s="79">
        <v>2</v>
      </c>
      <c r="R18" s="79">
        <v>2</v>
      </c>
      <c r="S18" s="79">
        <v>1</v>
      </c>
      <c r="T18" s="79">
        <v>1</v>
      </c>
      <c r="U18" s="79">
        <v>0</v>
      </c>
      <c r="V18" s="79" t="s">
        <v>307</v>
      </c>
      <c r="W18" s="79" t="s">
        <v>183</v>
      </c>
    </row>
    <row r="19" spans="1:23" ht="15.75" customHeight="1">
      <c r="A19" s="173" t="s">
        <v>184</v>
      </c>
      <c r="B19" s="174">
        <v>85</v>
      </c>
      <c r="C19" s="174">
        <v>0</v>
      </c>
      <c r="D19" s="174">
        <v>0</v>
      </c>
      <c r="E19" s="174">
        <v>0</v>
      </c>
      <c r="F19" s="174">
        <v>0</v>
      </c>
      <c r="G19" s="174">
        <v>0</v>
      </c>
      <c r="H19" s="174">
        <v>0</v>
      </c>
      <c r="I19" s="174">
        <v>0</v>
      </c>
      <c r="J19" s="174">
        <v>2</v>
      </c>
      <c r="K19" s="174">
        <v>1</v>
      </c>
      <c r="L19" s="174">
        <v>9</v>
      </c>
      <c r="M19" s="174">
        <v>13</v>
      </c>
      <c r="N19" s="174">
        <v>8</v>
      </c>
      <c r="O19" s="174">
        <v>16</v>
      </c>
      <c r="P19" s="174">
        <v>13</v>
      </c>
      <c r="Q19" s="174">
        <v>7</v>
      </c>
      <c r="R19" s="174">
        <v>9</v>
      </c>
      <c r="S19" s="174">
        <v>5</v>
      </c>
      <c r="T19" s="174">
        <v>1</v>
      </c>
      <c r="U19" s="174">
        <v>1</v>
      </c>
      <c r="V19" s="174" t="s">
        <v>309</v>
      </c>
      <c r="W19" s="174" t="s">
        <v>185</v>
      </c>
    </row>
    <row r="20" spans="1:23" ht="15.75" customHeight="1">
      <c r="A20" s="81" t="s">
        <v>186</v>
      </c>
      <c r="B20" s="79">
        <v>3</v>
      </c>
      <c r="C20" s="79">
        <v>0</v>
      </c>
      <c r="D20" s="79">
        <v>0</v>
      </c>
      <c r="E20" s="79">
        <v>0</v>
      </c>
      <c r="F20" s="79">
        <v>0</v>
      </c>
      <c r="G20" s="79">
        <v>0</v>
      </c>
      <c r="H20" s="79">
        <v>0</v>
      </c>
      <c r="I20" s="79">
        <v>0</v>
      </c>
      <c r="J20" s="79">
        <v>0</v>
      </c>
      <c r="K20" s="79">
        <v>0</v>
      </c>
      <c r="L20" s="79">
        <v>0</v>
      </c>
      <c r="M20" s="79">
        <v>0</v>
      </c>
      <c r="N20" s="79">
        <v>0</v>
      </c>
      <c r="O20" s="79">
        <v>0</v>
      </c>
      <c r="P20" s="79">
        <v>2</v>
      </c>
      <c r="Q20" s="79">
        <v>0</v>
      </c>
      <c r="R20" s="79">
        <v>1</v>
      </c>
      <c r="S20" s="79">
        <v>0</v>
      </c>
      <c r="T20" s="79">
        <v>0</v>
      </c>
      <c r="U20" s="79">
        <v>0</v>
      </c>
      <c r="V20" s="79" t="s">
        <v>286</v>
      </c>
      <c r="W20" s="79" t="s">
        <v>187</v>
      </c>
    </row>
    <row r="21" spans="1:23" ht="15.75" customHeight="1">
      <c r="A21" s="173" t="s">
        <v>188</v>
      </c>
      <c r="B21" s="174">
        <v>82</v>
      </c>
      <c r="C21" s="174">
        <v>0</v>
      </c>
      <c r="D21" s="174">
        <v>0</v>
      </c>
      <c r="E21" s="174">
        <v>0</v>
      </c>
      <c r="F21" s="174">
        <v>0</v>
      </c>
      <c r="G21" s="174">
        <v>0</v>
      </c>
      <c r="H21" s="174">
        <v>1</v>
      </c>
      <c r="I21" s="174">
        <v>0</v>
      </c>
      <c r="J21" s="174">
        <v>1</v>
      </c>
      <c r="K21" s="174">
        <v>3</v>
      </c>
      <c r="L21" s="174">
        <v>2</v>
      </c>
      <c r="M21" s="174">
        <v>7</v>
      </c>
      <c r="N21" s="174">
        <v>13</v>
      </c>
      <c r="O21" s="174">
        <v>4</v>
      </c>
      <c r="P21" s="174">
        <v>14</v>
      </c>
      <c r="Q21" s="174">
        <v>20</v>
      </c>
      <c r="R21" s="174">
        <v>12</v>
      </c>
      <c r="S21" s="174">
        <v>3</v>
      </c>
      <c r="T21" s="174">
        <v>1</v>
      </c>
      <c r="U21" s="174">
        <v>1</v>
      </c>
      <c r="V21" s="174" t="s">
        <v>310</v>
      </c>
      <c r="W21" s="174" t="s">
        <v>189</v>
      </c>
    </row>
    <row r="22" spans="1:23" ht="15.75" customHeight="1">
      <c r="A22" s="81" t="s">
        <v>190</v>
      </c>
      <c r="B22" s="79">
        <v>13</v>
      </c>
      <c r="C22" s="79">
        <v>0</v>
      </c>
      <c r="D22" s="79">
        <v>0</v>
      </c>
      <c r="E22" s="79">
        <v>0</v>
      </c>
      <c r="F22" s="79">
        <v>0</v>
      </c>
      <c r="G22" s="79">
        <v>0</v>
      </c>
      <c r="H22" s="79">
        <v>0</v>
      </c>
      <c r="I22" s="79">
        <v>0</v>
      </c>
      <c r="J22" s="79">
        <v>0</v>
      </c>
      <c r="K22" s="79">
        <v>1</v>
      </c>
      <c r="L22" s="79">
        <v>1</v>
      </c>
      <c r="M22" s="79">
        <v>1</v>
      </c>
      <c r="N22" s="79">
        <v>2</v>
      </c>
      <c r="O22" s="79">
        <v>1</v>
      </c>
      <c r="P22" s="79">
        <v>3</v>
      </c>
      <c r="Q22" s="79">
        <v>1</v>
      </c>
      <c r="R22" s="79">
        <v>2</v>
      </c>
      <c r="S22" s="79">
        <v>0</v>
      </c>
      <c r="T22" s="79">
        <v>1</v>
      </c>
      <c r="U22" s="79">
        <v>0</v>
      </c>
      <c r="V22" s="79" t="s">
        <v>304</v>
      </c>
      <c r="W22" s="79" t="s">
        <v>191</v>
      </c>
    </row>
    <row r="23" spans="1:23" ht="15.75" customHeight="1">
      <c r="A23" s="173" t="s">
        <v>192</v>
      </c>
      <c r="B23" s="174">
        <v>7</v>
      </c>
      <c r="C23" s="174">
        <v>0</v>
      </c>
      <c r="D23" s="174">
        <v>0</v>
      </c>
      <c r="E23" s="174">
        <v>0</v>
      </c>
      <c r="F23" s="174">
        <v>0</v>
      </c>
      <c r="G23" s="174">
        <v>0</v>
      </c>
      <c r="H23" s="174">
        <v>0</v>
      </c>
      <c r="I23" s="174">
        <v>0</v>
      </c>
      <c r="J23" s="174">
        <v>0</v>
      </c>
      <c r="K23" s="174">
        <v>0</v>
      </c>
      <c r="L23" s="174">
        <v>0</v>
      </c>
      <c r="M23" s="174">
        <v>1</v>
      </c>
      <c r="N23" s="174">
        <v>2</v>
      </c>
      <c r="O23" s="174">
        <v>0</v>
      </c>
      <c r="P23" s="174">
        <v>1</v>
      </c>
      <c r="Q23" s="174">
        <v>2</v>
      </c>
      <c r="R23" s="174">
        <v>1</v>
      </c>
      <c r="S23" s="174">
        <v>0</v>
      </c>
      <c r="T23" s="174">
        <v>0</v>
      </c>
      <c r="U23" s="174">
        <v>0</v>
      </c>
      <c r="V23" s="174" t="s">
        <v>311</v>
      </c>
      <c r="W23" s="174" t="s">
        <v>193</v>
      </c>
    </row>
    <row r="24" spans="1:23" ht="15.75" customHeight="1">
      <c r="A24" s="81" t="s">
        <v>194</v>
      </c>
      <c r="B24" s="79">
        <v>5</v>
      </c>
      <c r="C24" s="79">
        <v>0</v>
      </c>
      <c r="D24" s="79">
        <v>0</v>
      </c>
      <c r="E24" s="79">
        <v>0</v>
      </c>
      <c r="F24" s="79">
        <v>0</v>
      </c>
      <c r="G24" s="79">
        <v>0</v>
      </c>
      <c r="H24" s="79">
        <v>0</v>
      </c>
      <c r="I24" s="79">
        <v>0</v>
      </c>
      <c r="J24" s="79">
        <v>0</v>
      </c>
      <c r="K24" s="79">
        <v>0</v>
      </c>
      <c r="L24" s="79">
        <v>2</v>
      </c>
      <c r="M24" s="79">
        <v>0</v>
      </c>
      <c r="N24" s="79">
        <v>0</v>
      </c>
      <c r="O24" s="79">
        <v>2</v>
      </c>
      <c r="P24" s="79">
        <v>0</v>
      </c>
      <c r="Q24" s="79">
        <v>1</v>
      </c>
      <c r="R24" s="79">
        <v>0</v>
      </c>
      <c r="S24" s="79">
        <v>0</v>
      </c>
      <c r="T24" s="79">
        <v>0</v>
      </c>
      <c r="U24" s="79">
        <v>0</v>
      </c>
      <c r="V24" s="79" t="s">
        <v>279</v>
      </c>
      <c r="W24" s="79" t="s">
        <v>195</v>
      </c>
    </row>
    <row r="25" spans="1:23" ht="15.75" customHeight="1">
      <c r="A25" s="173" t="s">
        <v>196</v>
      </c>
      <c r="B25" s="174">
        <v>0</v>
      </c>
      <c r="C25" s="174">
        <v>0</v>
      </c>
      <c r="D25" s="174">
        <v>0</v>
      </c>
      <c r="E25" s="174">
        <v>0</v>
      </c>
      <c r="F25" s="174">
        <v>0</v>
      </c>
      <c r="G25" s="174">
        <v>0</v>
      </c>
      <c r="H25" s="174">
        <v>0</v>
      </c>
      <c r="I25" s="174">
        <v>0</v>
      </c>
      <c r="J25" s="174">
        <v>0</v>
      </c>
      <c r="K25" s="174">
        <v>0</v>
      </c>
      <c r="L25" s="174">
        <v>0</v>
      </c>
      <c r="M25" s="174">
        <v>0</v>
      </c>
      <c r="N25" s="174">
        <v>0</v>
      </c>
      <c r="O25" s="174">
        <v>0</v>
      </c>
      <c r="P25" s="174">
        <v>0</v>
      </c>
      <c r="Q25" s="174">
        <v>0</v>
      </c>
      <c r="R25" s="174">
        <v>0</v>
      </c>
      <c r="S25" s="174">
        <v>0</v>
      </c>
      <c r="T25" s="174">
        <v>0</v>
      </c>
      <c r="U25" s="174">
        <v>0</v>
      </c>
      <c r="V25" s="174" t="s">
        <v>288</v>
      </c>
      <c r="W25" s="174" t="s">
        <v>44</v>
      </c>
    </row>
    <row r="26" spans="1:23" ht="15.75" customHeight="1">
      <c r="A26" s="81" t="s">
        <v>197</v>
      </c>
      <c r="B26" s="79">
        <v>81</v>
      </c>
      <c r="C26" s="79">
        <v>0</v>
      </c>
      <c r="D26" s="79">
        <v>0</v>
      </c>
      <c r="E26" s="79">
        <v>0</v>
      </c>
      <c r="F26" s="79">
        <v>0</v>
      </c>
      <c r="G26" s="79">
        <v>0</v>
      </c>
      <c r="H26" s="79">
        <v>1</v>
      </c>
      <c r="I26" s="79">
        <v>1</v>
      </c>
      <c r="J26" s="79">
        <v>1</v>
      </c>
      <c r="K26" s="79">
        <v>1</v>
      </c>
      <c r="L26" s="79">
        <v>6</v>
      </c>
      <c r="M26" s="79">
        <v>10</v>
      </c>
      <c r="N26" s="79">
        <v>10</v>
      </c>
      <c r="O26" s="79">
        <v>6</v>
      </c>
      <c r="P26" s="79">
        <v>11</v>
      </c>
      <c r="Q26" s="79">
        <v>13</v>
      </c>
      <c r="R26" s="79">
        <v>13</v>
      </c>
      <c r="S26" s="79">
        <v>5</v>
      </c>
      <c r="T26" s="79">
        <v>3</v>
      </c>
      <c r="U26" s="79">
        <v>0</v>
      </c>
      <c r="V26" s="79" t="s">
        <v>312</v>
      </c>
      <c r="W26" s="79" t="s">
        <v>198</v>
      </c>
    </row>
    <row r="27" spans="1:23" ht="15.75" customHeight="1">
      <c r="A27" s="173" t="s">
        <v>199</v>
      </c>
      <c r="B27" s="174">
        <v>1</v>
      </c>
      <c r="C27" s="174">
        <v>0</v>
      </c>
      <c r="D27" s="174">
        <v>0</v>
      </c>
      <c r="E27" s="174">
        <v>0</v>
      </c>
      <c r="F27" s="174">
        <v>0</v>
      </c>
      <c r="G27" s="174">
        <v>0</v>
      </c>
      <c r="H27" s="174">
        <v>0</v>
      </c>
      <c r="I27" s="174">
        <v>0</v>
      </c>
      <c r="J27" s="174">
        <v>0</v>
      </c>
      <c r="K27" s="174">
        <v>0</v>
      </c>
      <c r="L27" s="174">
        <v>0</v>
      </c>
      <c r="M27" s="174">
        <v>0</v>
      </c>
      <c r="N27" s="174">
        <v>0</v>
      </c>
      <c r="O27" s="174">
        <v>0</v>
      </c>
      <c r="P27" s="174">
        <v>1</v>
      </c>
      <c r="Q27" s="174">
        <v>0</v>
      </c>
      <c r="R27" s="174">
        <v>0</v>
      </c>
      <c r="S27" s="174">
        <v>0</v>
      </c>
      <c r="T27" s="174">
        <v>0</v>
      </c>
      <c r="U27" s="174">
        <v>0</v>
      </c>
      <c r="V27" s="174" t="s">
        <v>300</v>
      </c>
      <c r="W27" s="174" t="s">
        <v>200</v>
      </c>
    </row>
    <row r="28" spans="1:23" ht="15.75" customHeight="1">
      <c r="A28" s="81" t="s">
        <v>201</v>
      </c>
      <c r="B28" s="79">
        <v>2</v>
      </c>
      <c r="C28" s="79">
        <v>0</v>
      </c>
      <c r="D28" s="79">
        <v>0</v>
      </c>
      <c r="E28" s="79">
        <v>0</v>
      </c>
      <c r="F28" s="79">
        <v>0</v>
      </c>
      <c r="G28" s="79">
        <v>0</v>
      </c>
      <c r="H28" s="79">
        <v>0</v>
      </c>
      <c r="I28" s="79">
        <v>0</v>
      </c>
      <c r="J28" s="79">
        <v>0</v>
      </c>
      <c r="K28" s="79">
        <v>0</v>
      </c>
      <c r="L28" s="79">
        <v>0</v>
      </c>
      <c r="M28" s="79">
        <v>1</v>
      </c>
      <c r="N28" s="79">
        <v>0</v>
      </c>
      <c r="O28" s="79">
        <v>0</v>
      </c>
      <c r="P28" s="79">
        <v>1</v>
      </c>
      <c r="Q28" s="79">
        <v>0</v>
      </c>
      <c r="R28" s="79">
        <v>0</v>
      </c>
      <c r="S28" s="79">
        <v>0</v>
      </c>
      <c r="T28" s="79">
        <v>0</v>
      </c>
      <c r="U28" s="79">
        <v>0</v>
      </c>
      <c r="V28" s="79" t="s">
        <v>300</v>
      </c>
      <c r="W28" s="79" t="s">
        <v>202</v>
      </c>
    </row>
    <row r="29" spans="1:23" ht="15.75" customHeight="1">
      <c r="A29" s="173" t="s">
        <v>203</v>
      </c>
      <c r="B29" s="174">
        <v>4</v>
      </c>
      <c r="C29" s="174">
        <v>0</v>
      </c>
      <c r="D29" s="174">
        <v>0</v>
      </c>
      <c r="E29" s="174">
        <v>0</v>
      </c>
      <c r="F29" s="174">
        <v>0</v>
      </c>
      <c r="G29" s="174">
        <v>0</v>
      </c>
      <c r="H29" s="174">
        <v>0</v>
      </c>
      <c r="I29" s="174">
        <v>0</v>
      </c>
      <c r="J29" s="174">
        <v>0</v>
      </c>
      <c r="K29" s="174">
        <v>0</v>
      </c>
      <c r="L29" s="174">
        <v>0</v>
      </c>
      <c r="M29" s="174">
        <v>0</v>
      </c>
      <c r="N29" s="174">
        <v>2</v>
      </c>
      <c r="O29" s="174">
        <v>0</v>
      </c>
      <c r="P29" s="174">
        <v>0</v>
      </c>
      <c r="Q29" s="174">
        <v>1</v>
      </c>
      <c r="R29" s="174">
        <v>1</v>
      </c>
      <c r="S29" s="174">
        <v>0</v>
      </c>
      <c r="T29" s="174">
        <v>0</v>
      </c>
      <c r="U29" s="174">
        <v>0</v>
      </c>
      <c r="V29" s="174" t="s">
        <v>279</v>
      </c>
      <c r="W29" s="174" t="s">
        <v>204</v>
      </c>
    </row>
    <row r="30" spans="1:23" ht="15.75" customHeight="1">
      <c r="A30" s="81" t="s">
        <v>205</v>
      </c>
      <c r="B30" s="79">
        <v>25</v>
      </c>
      <c r="C30" s="79">
        <v>0</v>
      </c>
      <c r="D30" s="79">
        <v>0</v>
      </c>
      <c r="E30" s="79">
        <v>0</v>
      </c>
      <c r="F30" s="79">
        <v>0</v>
      </c>
      <c r="G30" s="79">
        <v>0</v>
      </c>
      <c r="H30" s="79">
        <v>0</v>
      </c>
      <c r="I30" s="79">
        <v>0</v>
      </c>
      <c r="J30" s="79">
        <v>1</v>
      </c>
      <c r="K30" s="79">
        <v>1</v>
      </c>
      <c r="L30" s="79">
        <v>0</v>
      </c>
      <c r="M30" s="79">
        <v>3</v>
      </c>
      <c r="N30" s="79">
        <v>1</v>
      </c>
      <c r="O30" s="79">
        <v>3</v>
      </c>
      <c r="P30" s="79">
        <v>2</v>
      </c>
      <c r="Q30" s="79">
        <v>6</v>
      </c>
      <c r="R30" s="79">
        <v>0</v>
      </c>
      <c r="S30" s="79">
        <v>4</v>
      </c>
      <c r="T30" s="79">
        <v>1</v>
      </c>
      <c r="U30" s="79">
        <v>3</v>
      </c>
      <c r="V30" s="79" t="s">
        <v>313</v>
      </c>
      <c r="W30" s="79" t="s">
        <v>133</v>
      </c>
    </row>
    <row r="31" spans="1:23" ht="15.75" customHeight="1">
      <c r="A31" s="173" t="s">
        <v>206</v>
      </c>
      <c r="B31" s="174">
        <v>0</v>
      </c>
      <c r="C31" s="174">
        <v>0</v>
      </c>
      <c r="D31" s="174">
        <v>0</v>
      </c>
      <c r="E31" s="174">
        <v>0</v>
      </c>
      <c r="F31" s="174">
        <v>0</v>
      </c>
      <c r="G31" s="174">
        <v>0</v>
      </c>
      <c r="H31" s="174">
        <v>0</v>
      </c>
      <c r="I31" s="174">
        <v>0</v>
      </c>
      <c r="J31" s="174">
        <v>0</v>
      </c>
      <c r="K31" s="174">
        <v>0</v>
      </c>
      <c r="L31" s="174">
        <v>0</v>
      </c>
      <c r="M31" s="174">
        <v>0</v>
      </c>
      <c r="N31" s="174">
        <v>0</v>
      </c>
      <c r="O31" s="174">
        <v>0</v>
      </c>
      <c r="P31" s="174">
        <v>0</v>
      </c>
      <c r="Q31" s="174">
        <v>0</v>
      </c>
      <c r="R31" s="174">
        <v>0</v>
      </c>
      <c r="S31" s="174">
        <v>0</v>
      </c>
      <c r="T31" s="174">
        <v>0</v>
      </c>
      <c r="U31" s="174">
        <v>0</v>
      </c>
      <c r="V31" s="174" t="s">
        <v>288</v>
      </c>
      <c r="W31" s="174" t="s">
        <v>207</v>
      </c>
    </row>
    <row r="32" spans="1:23" ht="15.75" customHeight="1">
      <c r="A32" s="81" t="s">
        <v>208</v>
      </c>
      <c r="B32" s="79">
        <v>0</v>
      </c>
      <c r="C32" s="79">
        <v>0</v>
      </c>
      <c r="D32" s="79">
        <v>0</v>
      </c>
      <c r="E32" s="79">
        <v>0</v>
      </c>
      <c r="F32" s="79">
        <v>0</v>
      </c>
      <c r="G32" s="79">
        <v>0</v>
      </c>
      <c r="H32" s="79">
        <v>0</v>
      </c>
      <c r="I32" s="79">
        <v>0</v>
      </c>
      <c r="J32" s="79">
        <v>0</v>
      </c>
      <c r="K32" s="79">
        <v>0</v>
      </c>
      <c r="L32" s="79">
        <v>0</v>
      </c>
      <c r="M32" s="79">
        <v>0</v>
      </c>
      <c r="N32" s="79">
        <v>0</v>
      </c>
      <c r="O32" s="79">
        <v>0</v>
      </c>
      <c r="P32" s="79">
        <v>0</v>
      </c>
      <c r="Q32" s="79">
        <v>0</v>
      </c>
      <c r="R32" s="79">
        <v>0</v>
      </c>
      <c r="S32" s="79">
        <v>0</v>
      </c>
      <c r="T32" s="79">
        <v>0</v>
      </c>
      <c r="U32" s="79">
        <v>0</v>
      </c>
      <c r="V32" s="79" t="s">
        <v>288</v>
      </c>
      <c r="W32" s="79" t="s">
        <v>209</v>
      </c>
    </row>
    <row r="33" spans="1:23" ht="15.75" customHeight="1">
      <c r="A33" s="173" t="s">
        <v>210</v>
      </c>
      <c r="B33" s="174">
        <v>18</v>
      </c>
      <c r="C33" s="174">
        <v>0</v>
      </c>
      <c r="D33" s="174">
        <v>2</v>
      </c>
      <c r="E33" s="174">
        <v>0</v>
      </c>
      <c r="F33" s="174">
        <v>1</v>
      </c>
      <c r="G33" s="174">
        <v>2</v>
      </c>
      <c r="H33" s="174">
        <v>0</v>
      </c>
      <c r="I33" s="174">
        <v>1</v>
      </c>
      <c r="J33" s="174">
        <v>0</v>
      </c>
      <c r="K33" s="174">
        <v>1</v>
      </c>
      <c r="L33" s="174">
        <v>3</v>
      </c>
      <c r="M33" s="174">
        <v>0</v>
      </c>
      <c r="N33" s="174">
        <v>2</v>
      </c>
      <c r="O33" s="174">
        <v>0</v>
      </c>
      <c r="P33" s="174">
        <v>4</v>
      </c>
      <c r="Q33" s="174">
        <v>2</v>
      </c>
      <c r="R33" s="174">
        <v>0</v>
      </c>
      <c r="S33" s="174">
        <v>0</v>
      </c>
      <c r="T33" s="174">
        <v>0</v>
      </c>
      <c r="U33" s="174">
        <v>0</v>
      </c>
      <c r="V33" s="174" t="s">
        <v>298</v>
      </c>
      <c r="W33" s="174" t="s">
        <v>211</v>
      </c>
    </row>
    <row r="34" spans="1:23" ht="15.75" customHeight="1">
      <c r="A34" s="81" t="s">
        <v>212</v>
      </c>
      <c r="B34" s="79">
        <f>SUM(C34:U34)</f>
        <v>425</v>
      </c>
      <c r="C34" s="79">
        <v>0</v>
      </c>
      <c r="D34" s="79">
        <v>0</v>
      </c>
      <c r="E34" s="79">
        <v>0</v>
      </c>
      <c r="F34" s="79">
        <v>0</v>
      </c>
      <c r="G34" s="79">
        <v>0</v>
      </c>
      <c r="H34" s="79">
        <v>0</v>
      </c>
      <c r="I34" s="79">
        <v>4</v>
      </c>
      <c r="J34" s="79">
        <v>11</v>
      </c>
      <c r="K34" s="79">
        <v>37</v>
      </c>
      <c r="L34" s="79">
        <v>66</v>
      </c>
      <c r="M34" s="79">
        <v>71</v>
      </c>
      <c r="N34" s="79">
        <v>74</v>
      </c>
      <c r="O34" s="79">
        <v>65</v>
      </c>
      <c r="P34" s="79">
        <v>52</v>
      </c>
      <c r="Q34" s="79">
        <v>23</v>
      </c>
      <c r="R34" s="79">
        <v>14</v>
      </c>
      <c r="S34" s="79">
        <v>5</v>
      </c>
      <c r="T34" s="79">
        <v>3</v>
      </c>
      <c r="U34" s="79">
        <v>0</v>
      </c>
      <c r="V34" s="79" t="s">
        <v>314</v>
      </c>
      <c r="W34" s="79" t="s">
        <v>33</v>
      </c>
    </row>
    <row r="35" spans="1:23" ht="15.75" customHeight="1">
      <c r="A35" s="173" t="s">
        <v>213</v>
      </c>
      <c r="B35" s="174">
        <v>16</v>
      </c>
      <c r="C35" s="174">
        <v>0</v>
      </c>
      <c r="D35" s="174">
        <v>0</v>
      </c>
      <c r="E35" s="174">
        <v>0</v>
      </c>
      <c r="F35" s="174">
        <v>0</v>
      </c>
      <c r="G35" s="174">
        <v>0</v>
      </c>
      <c r="H35" s="174">
        <v>0</v>
      </c>
      <c r="I35" s="174">
        <v>0</v>
      </c>
      <c r="J35" s="174">
        <v>0</v>
      </c>
      <c r="K35" s="174">
        <v>0</v>
      </c>
      <c r="L35" s="174">
        <v>0</v>
      </c>
      <c r="M35" s="174">
        <v>2</v>
      </c>
      <c r="N35" s="174">
        <v>2</v>
      </c>
      <c r="O35" s="174">
        <v>2</v>
      </c>
      <c r="P35" s="174">
        <v>0</v>
      </c>
      <c r="Q35" s="174">
        <v>2</v>
      </c>
      <c r="R35" s="174">
        <v>3</v>
      </c>
      <c r="S35" s="174">
        <v>4</v>
      </c>
      <c r="T35" s="174">
        <v>0</v>
      </c>
      <c r="U35" s="174">
        <v>1</v>
      </c>
      <c r="V35" s="174" t="s">
        <v>315</v>
      </c>
      <c r="W35" s="174" t="s">
        <v>214</v>
      </c>
    </row>
    <row r="36" spans="1:23" ht="15.75" customHeight="1">
      <c r="A36" s="81" t="s">
        <v>215</v>
      </c>
      <c r="B36" s="79">
        <v>3</v>
      </c>
      <c r="C36" s="79">
        <v>0</v>
      </c>
      <c r="D36" s="79">
        <v>0</v>
      </c>
      <c r="E36" s="79">
        <v>0</v>
      </c>
      <c r="F36" s="79">
        <v>0</v>
      </c>
      <c r="G36" s="79">
        <v>0</v>
      </c>
      <c r="H36" s="79">
        <v>0</v>
      </c>
      <c r="I36" s="79">
        <v>0</v>
      </c>
      <c r="J36" s="79">
        <v>0</v>
      </c>
      <c r="K36" s="79">
        <v>0</v>
      </c>
      <c r="L36" s="79">
        <v>0</v>
      </c>
      <c r="M36" s="79">
        <v>1</v>
      </c>
      <c r="N36" s="79">
        <v>1</v>
      </c>
      <c r="O36" s="79">
        <v>0</v>
      </c>
      <c r="P36" s="79">
        <v>0</v>
      </c>
      <c r="Q36" s="79">
        <v>0</v>
      </c>
      <c r="R36" s="79">
        <v>0</v>
      </c>
      <c r="S36" s="79">
        <v>1</v>
      </c>
      <c r="T36" s="79">
        <v>0</v>
      </c>
      <c r="U36" s="79">
        <v>0</v>
      </c>
      <c r="V36" s="79" t="s">
        <v>286</v>
      </c>
      <c r="W36" s="79" t="s">
        <v>216</v>
      </c>
    </row>
    <row r="37" spans="1:23" ht="15.75" customHeight="1">
      <c r="A37" s="173" t="s">
        <v>217</v>
      </c>
      <c r="B37" s="174">
        <v>303</v>
      </c>
      <c r="C37" s="174">
        <v>0</v>
      </c>
      <c r="D37" s="174">
        <v>0</v>
      </c>
      <c r="E37" s="174">
        <v>0</v>
      </c>
      <c r="F37" s="174">
        <v>0</v>
      </c>
      <c r="G37" s="174">
        <v>0</v>
      </c>
      <c r="H37" s="174">
        <v>2</v>
      </c>
      <c r="I37" s="174">
        <v>2</v>
      </c>
      <c r="J37" s="174">
        <v>6</v>
      </c>
      <c r="K37" s="174">
        <v>23</v>
      </c>
      <c r="L37" s="174">
        <v>36</v>
      </c>
      <c r="M37" s="174">
        <v>47</v>
      </c>
      <c r="N37" s="174">
        <v>40</v>
      </c>
      <c r="O37" s="174">
        <v>47</v>
      </c>
      <c r="P37" s="174">
        <v>48</v>
      </c>
      <c r="Q37" s="174">
        <v>26</v>
      </c>
      <c r="R37" s="174">
        <v>13</v>
      </c>
      <c r="S37" s="174">
        <v>10</v>
      </c>
      <c r="T37" s="174">
        <v>3</v>
      </c>
      <c r="U37" s="174">
        <v>0</v>
      </c>
      <c r="V37" s="174" t="s">
        <v>316</v>
      </c>
      <c r="W37" s="174" t="s">
        <v>32</v>
      </c>
    </row>
    <row r="38" spans="1:23" ht="15.75" customHeight="1">
      <c r="A38" s="81" t="s">
        <v>218</v>
      </c>
      <c r="B38" s="79">
        <v>68</v>
      </c>
      <c r="C38" s="79">
        <v>0</v>
      </c>
      <c r="D38" s="79">
        <v>0</v>
      </c>
      <c r="E38" s="79">
        <v>0</v>
      </c>
      <c r="F38" s="79">
        <v>0</v>
      </c>
      <c r="G38" s="79">
        <v>0</v>
      </c>
      <c r="H38" s="79">
        <v>0</v>
      </c>
      <c r="I38" s="79">
        <v>0</v>
      </c>
      <c r="J38" s="79">
        <v>1</v>
      </c>
      <c r="K38" s="79">
        <v>0</v>
      </c>
      <c r="L38" s="79">
        <v>4</v>
      </c>
      <c r="M38" s="79">
        <v>7</v>
      </c>
      <c r="N38" s="79">
        <v>11</v>
      </c>
      <c r="O38" s="79">
        <v>17</v>
      </c>
      <c r="P38" s="79">
        <v>17</v>
      </c>
      <c r="Q38" s="79">
        <v>4</v>
      </c>
      <c r="R38" s="79">
        <v>4</v>
      </c>
      <c r="S38" s="79">
        <v>3</v>
      </c>
      <c r="T38" s="79">
        <v>0</v>
      </c>
      <c r="U38" s="79">
        <v>0</v>
      </c>
      <c r="V38" s="79" t="s">
        <v>317</v>
      </c>
      <c r="W38" s="79" t="s">
        <v>219</v>
      </c>
    </row>
    <row r="39" spans="1:23" ht="15.75" customHeight="1">
      <c r="A39" s="173" t="s">
        <v>220</v>
      </c>
      <c r="B39" s="174">
        <v>2</v>
      </c>
      <c r="C39" s="174">
        <v>0</v>
      </c>
      <c r="D39" s="174">
        <v>0</v>
      </c>
      <c r="E39" s="174">
        <v>0</v>
      </c>
      <c r="F39" s="174">
        <v>0</v>
      </c>
      <c r="G39" s="174">
        <v>0</v>
      </c>
      <c r="H39" s="174">
        <v>0</v>
      </c>
      <c r="I39" s="174">
        <v>0</v>
      </c>
      <c r="J39" s="174">
        <v>0</v>
      </c>
      <c r="K39" s="174">
        <v>0</v>
      </c>
      <c r="L39" s="174">
        <v>0</v>
      </c>
      <c r="M39" s="174">
        <v>0</v>
      </c>
      <c r="N39" s="174">
        <v>0</v>
      </c>
      <c r="O39" s="174">
        <v>1</v>
      </c>
      <c r="P39" s="174">
        <v>1</v>
      </c>
      <c r="Q39" s="174">
        <v>0</v>
      </c>
      <c r="R39" s="174">
        <v>0</v>
      </c>
      <c r="S39" s="174">
        <v>0</v>
      </c>
      <c r="T39" s="174">
        <v>0</v>
      </c>
      <c r="U39" s="174">
        <v>0</v>
      </c>
      <c r="V39" s="174" t="s">
        <v>300</v>
      </c>
      <c r="W39" s="174" t="s">
        <v>221</v>
      </c>
    </row>
    <row r="40" spans="1:23" ht="15.75" customHeight="1">
      <c r="A40" s="81" t="s">
        <v>222</v>
      </c>
      <c r="B40" s="79">
        <v>62</v>
      </c>
      <c r="C40" s="79">
        <v>0</v>
      </c>
      <c r="D40" s="79">
        <v>0</v>
      </c>
      <c r="E40" s="79">
        <v>0</v>
      </c>
      <c r="F40" s="79">
        <v>2</v>
      </c>
      <c r="G40" s="79">
        <v>2</v>
      </c>
      <c r="H40" s="79">
        <v>0</v>
      </c>
      <c r="I40" s="79">
        <v>1</v>
      </c>
      <c r="J40" s="79">
        <v>3</v>
      </c>
      <c r="K40" s="79">
        <v>4</v>
      </c>
      <c r="L40" s="79">
        <v>8</v>
      </c>
      <c r="M40" s="79">
        <v>14</v>
      </c>
      <c r="N40" s="79">
        <v>10</v>
      </c>
      <c r="O40" s="79">
        <v>5</v>
      </c>
      <c r="P40" s="79">
        <v>3</v>
      </c>
      <c r="Q40" s="79">
        <v>5</v>
      </c>
      <c r="R40" s="79">
        <v>3</v>
      </c>
      <c r="S40" s="79">
        <v>1</v>
      </c>
      <c r="T40" s="79">
        <v>1</v>
      </c>
      <c r="U40" s="79">
        <v>0</v>
      </c>
      <c r="V40" s="79" t="s">
        <v>318</v>
      </c>
      <c r="W40" s="79" t="s">
        <v>43</v>
      </c>
    </row>
    <row r="41" spans="1:23" ht="15.75" customHeight="1">
      <c r="A41" s="173" t="s">
        <v>223</v>
      </c>
      <c r="B41" s="174">
        <v>1</v>
      </c>
      <c r="C41" s="174">
        <v>0</v>
      </c>
      <c r="D41" s="174">
        <v>0</v>
      </c>
      <c r="E41" s="174">
        <v>0</v>
      </c>
      <c r="F41" s="174">
        <v>0</v>
      </c>
      <c r="G41" s="174">
        <v>0</v>
      </c>
      <c r="H41" s="174">
        <v>0</v>
      </c>
      <c r="I41" s="174">
        <v>0</v>
      </c>
      <c r="J41" s="174">
        <v>0</v>
      </c>
      <c r="K41" s="174">
        <v>0</v>
      </c>
      <c r="L41" s="174">
        <v>0</v>
      </c>
      <c r="M41" s="174">
        <v>0</v>
      </c>
      <c r="N41" s="174">
        <v>0</v>
      </c>
      <c r="O41" s="174">
        <v>0</v>
      </c>
      <c r="P41" s="174">
        <v>1</v>
      </c>
      <c r="Q41" s="174">
        <v>0</v>
      </c>
      <c r="R41" s="174">
        <v>0</v>
      </c>
      <c r="S41" s="174">
        <v>0</v>
      </c>
      <c r="T41" s="174">
        <v>0</v>
      </c>
      <c r="U41" s="174">
        <v>0</v>
      </c>
      <c r="V41" s="174" t="s">
        <v>300</v>
      </c>
      <c r="W41" s="174" t="s">
        <v>224</v>
      </c>
    </row>
    <row r="42" spans="1:23" ht="15.75" customHeight="1">
      <c r="A42" s="81" t="s">
        <v>225</v>
      </c>
      <c r="B42" s="79">
        <v>0</v>
      </c>
      <c r="C42" s="79">
        <v>0</v>
      </c>
      <c r="D42" s="79">
        <v>0</v>
      </c>
      <c r="E42" s="79">
        <v>0</v>
      </c>
      <c r="F42" s="79">
        <v>0</v>
      </c>
      <c r="G42" s="79">
        <v>0</v>
      </c>
      <c r="H42" s="79">
        <v>0</v>
      </c>
      <c r="I42" s="79">
        <v>0</v>
      </c>
      <c r="J42" s="79">
        <v>0</v>
      </c>
      <c r="K42" s="79">
        <v>0</v>
      </c>
      <c r="L42" s="79">
        <v>0</v>
      </c>
      <c r="M42" s="79">
        <v>0</v>
      </c>
      <c r="N42" s="79">
        <v>0</v>
      </c>
      <c r="O42" s="79">
        <v>0</v>
      </c>
      <c r="P42" s="79">
        <v>0</v>
      </c>
      <c r="Q42" s="79">
        <v>0</v>
      </c>
      <c r="R42" s="79">
        <v>0</v>
      </c>
      <c r="S42" s="79">
        <v>0</v>
      </c>
      <c r="T42" s="79">
        <v>0</v>
      </c>
      <c r="U42" s="79">
        <v>0</v>
      </c>
      <c r="V42" s="79" t="s">
        <v>288</v>
      </c>
      <c r="W42" s="79" t="s">
        <v>226</v>
      </c>
    </row>
    <row r="43" spans="1:23" ht="15.75" customHeight="1">
      <c r="A43" s="173" t="s">
        <v>227</v>
      </c>
      <c r="B43" s="174">
        <v>5</v>
      </c>
      <c r="C43" s="174">
        <v>0</v>
      </c>
      <c r="D43" s="174">
        <v>0</v>
      </c>
      <c r="E43" s="174">
        <v>0</v>
      </c>
      <c r="F43" s="174">
        <v>0</v>
      </c>
      <c r="G43" s="174">
        <v>0</v>
      </c>
      <c r="H43" s="174">
        <v>0</v>
      </c>
      <c r="I43" s="174">
        <v>0</v>
      </c>
      <c r="J43" s="174">
        <v>0</v>
      </c>
      <c r="K43" s="174">
        <v>0</v>
      </c>
      <c r="L43" s="174">
        <v>0</v>
      </c>
      <c r="M43" s="174">
        <v>1</v>
      </c>
      <c r="N43" s="174">
        <v>0</v>
      </c>
      <c r="O43" s="174">
        <v>0</v>
      </c>
      <c r="P43" s="174">
        <v>0</v>
      </c>
      <c r="Q43" s="174">
        <v>0</v>
      </c>
      <c r="R43" s="174">
        <v>3</v>
      </c>
      <c r="S43" s="174">
        <v>1</v>
      </c>
      <c r="T43" s="174">
        <v>0</v>
      </c>
      <c r="U43" s="174">
        <v>0</v>
      </c>
      <c r="V43" s="174" t="s">
        <v>279</v>
      </c>
      <c r="W43" s="174" t="s">
        <v>228</v>
      </c>
    </row>
    <row r="44" spans="1:23" ht="15.75" customHeight="1">
      <c r="A44" s="81" t="s">
        <v>229</v>
      </c>
      <c r="B44" s="79">
        <v>0</v>
      </c>
      <c r="C44" s="79">
        <v>0</v>
      </c>
      <c r="D44" s="79">
        <v>0</v>
      </c>
      <c r="E44" s="79">
        <v>0</v>
      </c>
      <c r="F44" s="79">
        <v>0</v>
      </c>
      <c r="G44" s="79">
        <v>0</v>
      </c>
      <c r="H44" s="79">
        <v>0</v>
      </c>
      <c r="I44" s="79">
        <v>0</v>
      </c>
      <c r="J44" s="79">
        <v>0</v>
      </c>
      <c r="K44" s="79">
        <v>0</v>
      </c>
      <c r="L44" s="79">
        <v>0</v>
      </c>
      <c r="M44" s="79">
        <v>0</v>
      </c>
      <c r="N44" s="79">
        <v>0</v>
      </c>
      <c r="O44" s="79">
        <v>0</v>
      </c>
      <c r="P44" s="79">
        <v>0</v>
      </c>
      <c r="Q44" s="79">
        <v>0</v>
      </c>
      <c r="R44" s="79">
        <v>0</v>
      </c>
      <c r="S44" s="79">
        <v>0</v>
      </c>
      <c r="T44" s="79">
        <v>0</v>
      </c>
      <c r="U44" s="79">
        <v>0</v>
      </c>
      <c r="V44" s="79" t="s">
        <v>288</v>
      </c>
      <c r="W44" s="79" t="s">
        <v>230</v>
      </c>
    </row>
    <row r="45" spans="1:23" ht="15.75" customHeight="1">
      <c r="A45" s="173" t="s">
        <v>231</v>
      </c>
      <c r="B45" s="174">
        <v>0</v>
      </c>
      <c r="C45" s="174">
        <v>0</v>
      </c>
      <c r="D45" s="174">
        <v>0</v>
      </c>
      <c r="E45" s="174">
        <v>0</v>
      </c>
      <c r="F45" s="174">
        <v>0</v>
      </c>
      <c r="G45" s="174">
        <v>0</v>
      </c>
      <c r="H45" s="174">
        <v>0</v>
      </c>
      <c r="I45" s="174">
        <v>0</v>
      </c>
      <c r="J45" s="174">
        <v>0</v>
      </c>
      <c r="K45" s="174">
        <v>0</v>
      </c>
      <c r="L45" s="174">
        <v>0</v>
      </c>
      <c r="M45" s="174">
        <v>0</v>
      </c>
      <c r="N45" s="174">
        <v>0</v>
      </c>
      <c r="O45" s="174">
        <v>0</v>
      </c>
      <c r="P45" s="174">
        <v>0</v>
      </c>
      <c r="Q45" s="174">
        <v>0</v>
      </c>
      <c r="R45" s="174">
        <v>0</v>
      </c>
      <c r="S45" s="174">
        <v>0</v>
      </c>
      <c r="T45" s="174">
        <v>0</v>
      </c>
      <c r="U45" s="174">
        <v>0</v>
      </c>
      <c r="V45" s="174" t="s">
        <v>288</v>
      </c>
      <c r="W45" s="174" t="s">
        <v>232</v>
      </c>
    </row>
    <row r="46" spans="1:23" ht="15.75" customHeight="1">
      <c r="A46" s="81" t="s">
        <v>233</v>
      </c>
      <c r="B46" s="79">
        <v>5</v>
      </c>
      <c r="C46" s="79">
        <v>0</v>
      </c>
      <c r="D46" s="79">
        <v>0</v>
      </c>
      <c r="E46" s="79">
        <v>0</v>
      </c>
      <c r="F46" s="79">
        <v>0</v>
      </c>
      <c r="G46" s="79">
        <v>0</v>
      </c>
      <c r="H46" s="79">
        <v>0</v>
      </c>
      <c r="I46" s="79">
        <v>0</v>
      </c>
      <c r="J46" s="79">
        <v>0</v>
      </c>
      <c r="K46" s="79">
        <v>1</v>
      </c>
      <c r="L46" s="79">
        <v>0</v>
      </c>
      <c r="M46" s="79">
        <v>2</v>
      </c>
      <c r="N46" s="79">
        <v>1</v>
      </c>
      <c r="O46" s="79">
        <v>0</v>
      </c>
      <c r="P46" s="79">
        <v>0</v>
      </c>
      <c r="Q46" s="79">
        <v>0</v>
      </c>
      <c r="R46" s="79">
        <v>0</v>
      </c>
      <c r="S46" s="79">
        <v>1</v>
      </c>
      <c r="T46" s="79">
        <v>0</v>
      </c>
      <c r="U46" s="79">
        <v>0</v>
      </c>
      <c r="V46" s="79" t="s">
        <v>279</v>
      </c>
      <c r="W46" s="79" t="s">
        <v>234</v>
      </c>
    </row>
    <row r="47" spans="1:23" ht="15.75" customHeight="1">
      <c r="A47" s="173" t="s">
        <v>235</v>
      </c>
      <c r="B47" s="174">
        <v>0</v>
      </c>
      <c r="C47" s="174">
        <v>0</v>
      </c>
      <c r="D47" s="174">
        <v>0</v>
      </c>
      <c r="E47" s="174">
        <v>0</v>
      </c>
      <c r="F47" s="174">
        <v>0</v>
      </c>
      <c r="G47" s="174">
        <v>0</v>
      </c>
      <c r="H47" s="174">
        <v>0</v>
      </c>
      <c r="I47" s="174">
        <v>0</v>
      </c>
      <c r="J47" s="174">
        <v>0</v>
      </c>
      <c r="K47" s="174">
        <v>0</v>
      </c>
      <c r="L47" s="174">
        <v>0</v>
      </c>
      <c r="M47" s="174">
        <v>0</v>
      </c>
      <c r="N47" s="174">
        <v>0</v>
      </c>
      <c r="O47" s="174">
        <v>0</v>
      </c>
      <c r="P47" s="174">
        <v>0</v>
      </c>
      <c r="Q47" s="174">
        <v>0</v>
      </c>
      <c r="R47" s="174">
        <v>0</v>
      </c>
      <c r="S47" s="174">
        <v>0</v>
      </c>
      <c r="T47" s="174">
        <v>0</v>
      </c>
      <c r="U47" s="174">
        <v>0</v>
      </c>
      <c r="V47" s="174" t="s">
        <v>288</v>
      </c>
      <c r="W47" s="174" t="s">
        <v>236</v>
      </c>
    </row>
    <row r="48" spans="1:23" ht="15.75" customHeight="1">
      <c r="A48" s="81" t="s">
        <v>237</v>
      </c>
      <c r="B48" s="79">
        <v>0</v>
      </c>
      <c r="C48" s="79">
        <v>0</v>
      </c>
      <c r="D48" s="79">
        <v>0</v>
      </c>
      <c r="E48" s="79">
        <v>0</v>
      </c>
      <c r="F48" s="79">
        <v>0</v>
      </c>
      <c r="G48" s="79">
        <v>0</v>
      </c>
      <c r="H48" s="79">
        <v>0</v>
      </c>
      <c r="I48" s="79">
        <v>0</v>
      </c>
      <c r="J48" s="79">
        <v>0</v>
      </c>
      <c r="K48" s="79">
        <v>0</v>
      </c>
      <c r="L48" s="79">
        <v>0</v>
      </c>
      <c r="M48" s="79">
        <v>0</v>
      </c>
      <c r="N48" s="79">
        <v>0</v>
      </c>
      <c r="O48" s="79">
        <v>0</v>
      </c>
      <c r="P48" s="79">
        <v>0</v>
      </c>
      <c r="Q48" s="79">
        <v>0</v>
      </c>
      <c r="R48" s="79">
        <v>0</v>
      </c>
      <c r="S48" s="79">
        <v>0</v>
      </c>
      <c r="T48" s="79">
        <v>0</v>
      </c>
      <c r="U48" s="79">
        <v>0</v>
      </c>
      <c r="V48" s="79" t="s">
        <v>288</v>
      </c>
      <c r="W48" s="79" t="s">
        <v>238</v>
      </c>
    </row>
    <row r="49" spans="1:23" ht="15.75" customHeight="1">
      <c r="A49" s="173" t="s">
        <v>239</v>
      </c>
      <c r="B49" s="174">
        <v>30</v>
      </c>
      <c r="C49" s="174">
        <v>0</v>
      </c>
      <c r="D49" s="174">
        <v>1</v>
      </c>
      <c r="E49" s="174">
        <v>1</v>
      </c>
      <c r="F49" s="174">
        <v>2</v>
      </c>
      <c r="G49" s="174">
        <v>2</v>
      </c>
      <c r="H49" s="174">
        <v>0</v>
      </c>
      <c r="I49" s="174">
        <v>2</v>
      </c>
      <c r="J49" s="174">
        <v>2</v>
      </c>
      <c r="K49" s="174">
        <v>0</v>
      </c>
      <c r="L49" s="174">
        <v>3</v>
      </c>
      <c r="M49" s="174">
        <v>2</v>
      </c>
      <c r="N49" s="174">
        <v>6</v>
      </c>
      <c r="O49" s="174">
        <v>5</v>
      </c>
      <c r="P49" s="174">
        <v>1</v>
      </c>
      <c r="Q49" s="174">
        <v>2</v>
      </c>
      <c r="R49" s="174">
        <v>1</v>
      </c>
      <c r="S49" s="174">
        <v>0</v>
      </c>
      <c r="T49" s="174">
        <v>0</v>
      </c>
      <c r="U49" s="174">
        <v>0</v>
      </c>
      <c r="V49" s="174" t="s">
        <v>313</v>
      </c>
      <c r="W49" s="174" t="s">
        <v>240</v>
      </c>
    </row>
    <row r="50" spans="1:23" ht="15.75" customHeight="1">
      <c r="A50" s="81" t="s">
        <v>241</v>
      </c>
      <c r="B50" s="79">
        <v>23</v>
      </c>
      <c r="C50" s="79">
        <v>1</v>
      </c>
      <c r="D50" s="79">
        <v>0</v>
      </c>
      <c r="E50" s="79">
        <v>0</v>
      </c>
      <c r="F50" s="79">
        <v>0</v>
      </c>
      <c r="G50" s="79">
        <v>0</v>
      </c>
      <c r="H50" s="79">
        <v>2</v>
      </c>
      <c r="I50" s="79">
        <v>1</v>
      </c>
      <c r="J50" s="79">
        <v>0</v>
      </c>
      <c r="K50" s="79">
        <v>2</v>
      </c>
      <c r="L50" s="79">
        <v>1</v>
      </c>
      <c r="M50" s="79">
        <v>3</v>
      </c>
      <c r="N50" s="79">
        <v>3</v>
      </c>
      <c r="O50" s="79">
        <v>1</v>
      </c>
      <c r="P50" s="79">
        <v>2</v>
      </c>
      <c r="Q50" s="79">
        <v>2</v>
      </c>
      <c r="R50" s="79">
        <v>2</v>
      </c>
      <c r="S50" s="79">
        <v>1</v>
      </c>
      <c r="T50" s="79">
        <v>2</v>
      </c>
      <c r="U50" s="79">
        <v>0</v>
      </c>
      <c r="V50" s="79" t="s">
        <v>319</v>
      </c>
      <c r="W50" s="79" t="s">
        <v>242</v>
      </c>
    </row>
    <row r="51" spans="1:23" ht="15.75" customHeight="1">
      <c r="A51" s="173" t="s">
        <v>243</v>
      </c>
      <c r="B51" s="174">
        <v>0</v>
      </c>
      <c r="C51" s="174">
        <v>0</v>
      </c>
      <c r="D51" s="174">
        <v>0</v>
      </c>
      <c r="E51" s="174">
        <v>0</v>
      </c>
      <c r="F51" s="174">
        <v>0</v>
      </c>
      <c r="G51" s="174">
        <v>0</v>
      </c>
      <c r="H51" s="174">
        <v>0</v>
      </c>
      <c r="I51" s="174">
        <v>0</v>
      </c>
      <c r="J51" s="174">
        <v>0</v>
      </c>
      <c r="K51" s="174">
        <v>0</v>
      </c>
      <c r="L51" s="174">
        <v>0</v>
      </c>
      <c r="M51" s="174">
        <v>0</v>
      </c>
      <c r="N51" s="174">
        <v>0</v>
      </c>
      <c r="O51" s="174">
        <v>0</v>
      </c>
      <c r="P51" s="174">
        <v>0</v>
      </c>
      <c r="Q51" s="174">
        <v>0</v>
      </c>
      <c r="R51" s="174">
        <v>0</v>
      </c>
      <c r="S51" s="174">
        <v>0</v>
      </c>
      <c r="T51" s="174">
        <v>0</v>
      </c>
      <c r="U51" s="174">
        <v>0</v>
      </c>
      <c r="V51" s="174" t="s">
        <v>288</v>
      </c>
      <c r="W51" s="174" t="s">
        <v>244</v>
      </c>
    </row>
    <row r="52" spans="1:23" ht="15.75" customHeight="1">
      <c r="A52" s="81" t="s">
        <v>245</v>
      </c>
      <c r="B52" s="79">
        <v>1</v>
      </c>
      <c r="C52" s="79">
        <v>0</v>
      </c>
      <c r="D52" s="79">
        <v>0</v>
      </c>
      <c r="E52" s="79">
        <v>0</v>
      </c>
      <c r="F52" s="79">
        <v>0</v>
      </c>
      <c r="G52" s="79">
        <v>0</v>
      </c>
      <c r="H52" s="79">
        <v>0</v>
      </c>
      <c r="I52" s="79">
        <v>0</v>
      </c>
      <c r="J52" s="79">
        <v>0</v>
      </c>
      <c r="K52" s="79">
        <v>0</v>
      </c>
      <c r="L52" s="79">
        <v>0</v>
      </c>
      <c r="M52" s="79">
        <v>0</v>
      </c>
      <c r="N52" s="79">
        <v>1</v>
      </c>
      <c r="O52" s="79">
        <v>0</v>
      </c>
      <c r="P52" s="79">
        <v>0</v>
      </c>
      <c r="Q52" s="79">
        <v>0</v>
      </c>
      <c r="R52" s="79">
        <v>0</v>
      </c>
      <c r="S52" s="79">
        <v>0</v>
      </c>
      <c r="T52" s="79">
        <v>0</v>
      </c>
      <c r="U52" s="79">
        <v>0</v>
      </c>
      <c r="V52" s="79" t="s">
        <v>288</v>
      </c>
      <c r="W52" s="79" t="s">
        <v>246</v>
      </c>
    </row>
    <row r="53" spans="1:23" ht="15.75" customHeight="1">
      <c r="A53" s="173" t="s">
        <v>247</v>
      </c>
      <c r="B53" s="174">
        <v>7</v>
      </c>
      <c r="C53" s="174">
        <v>0</v>
      </c>
      <c r="D53" s="174">
        <v>1</v>
      </c>
      <c r="E53" s="174">
        <v>0</v>
      </c>
      <c r="F53" s="174">
        <v>1</v>
      </c>
      <c r="G53" s="174">
        <v>1</v>
      </c>
      <c r="H53" s="174">
        <v>0</v>
      </c>
      <c r="I53" s="174">
        <v>1</v>
      </c>
      <c r="J53" s="174">
        <v>0</v>
      </c>
      <c r="K53" s="174">
        <v>0</v>
      </c>
      <c r="L53" s="174">
        <v>2</v>
      </c>
      <c r="M53" s="174">
        <v>0</v>
      </c>
      <c r="N53" s="174">
        <v>0</v>
      </c>
      <c r="O53" s="174">
        <v>1</v>
      </c>
      <c r="P53" s="174">
        <v>0</v>
      </c>
      <c r="Q53" s="174">
        <v>0</v>
      </c>
      <c r="R53" s="174">
        <v>0</v>
      </c>
      <c r="S53" s="174">
        <v>0</v>
      </c>
      <c r="T53" s="174">
        <v>0</v>
      </c>
      <c r="U53" s="174">
        <v>0</v>
      </c>
      <c r="V53" s="174" t="s">
        <v>302</v>
      </c>
      <c r="W53" s="174" t="s">
        <v>248</v>
      </c>
    </row>
    <row r="54" spans="1:23" ht="15.75" customHeight="1">
      <c r="A54" s="81" t="s">
        <v>249</v>
      </c>
      <c r="B54" s="79">
        <v>27</v>
      </c>
      <c r="C54" s="79">
        <v>0</v>
      </c>
      <c r="D54" s="79">
        <v>0</v>
      </c>
      <c r="E54" s="79">
        <v>0</v>
      </c>
      <c r="F54" s="79">
        <v>0</v>
      </c>
      <c r="G54" s="79">
        <v>0</v>
      </c>
      <c r="H54" s="79">
        <v>1</v>
      </c>
      <c r="I54" s="79">
        <v>0</v>
      </c>
      <c r="J54" s="79">
        <v>1</v>
      </c>
      <c r="K54" s="79">
        <v>1</v>
      </c>
      <c r="L54" s="79">
        <v>1</v>
      </c>
      <c r="M54" s="79">
        <v>1</v>
      </c>
      <c r="N54" s="79">
        <v>3</v>
      </c>
      <c r="O54" s="79">
        <v>6</v>
      </c>
      <c r="P54" s="79">
        <v>4</v>
      </c>
      <c r="Q54" s="79">
        <v>6</v>
      </c>
      <c r="R54" s="79">
        <v>3</v>
      </c>
      <c r="S54" s="79">
        <v>0</v>
      </c>
      <c r="T54" s="79">
        <v>0</v>
      </c>
      <c r="U54" s="79">
        <v>0</v>
      </c>
      <c r="V54" s="79" t="s">
        <v>297</v>
      </c>
      <c r="W54" s="79" t="s">
        <v>250</v>
      </c>
    </row>
    <row r="55" spans="1:23" ht="15.75" customHeight="1">
      <c r="A55" s="173" t="s">
        <v>251</v>
      </c>
      <c r="B55" s="174">
        <v>0</v>
      </c>
      <c r="C55" s="174">
        <v>0</v>
      </c>
      <c r="D55" s="174">
        <v>0</v>
      </c>
      <c r="E55" s="174">
        <v>0</v>
      </c>
      <c r="F55" s="174">
        <v>0</v>
      </c>
      <c r="G55" s="174">
        <v>0</v>
      </c>
      <c r="H55" s="174">
        <v>0</v>
      </c>
      <c r="I55" s="174">
        <v>0</v>
      </c>
      <c r="J55" s="174">
        <v>0</v>
      </c>
      <c r="K55" s="174">
        <v>0</v>
      </c>
      <c r="L55" s="174">
        <v>0</v>
      </c>
      <c r="M55" s="174">
        <v>0</v>
      </c>
      <c r="N55" s="174">
        <v>0</v>
      </c>
      <c r="O55" s="174">
        <v>0</v>
      </c>
      <c r="P55" s="174">
        <v>0</v>
      </c>
      <c r="Q55" s="174">
        <v>0</v>
      </c>
      <c r="R55" s="174">
        <v>0</v>
      </c>
      <c r="S55" s="174">
        <v>0</v>
      </c>
      <c r="T55" s="174">
        <v>0</v>
      </c>
      <c r="U55" s="174">
        <v>0</v>
      </c>
      <c r="V55" s="174" t="s">
        <v>288</v>
      </c>
      <c r="W55" s="174" t="s">
        <v>252</v>
      </c>
    </row>
    <row r="56" spans="1:23" ht="15.75" customHeight="1">
      <c r="A56" s="81" t="s">
        <v>253</v>
      </c>
      <c r="B56" s="79">
        <v>2</v>
      </c>
      <c r="C56" s="79">
        <v>0</v>
      </c>
      <c r="D56" s="79">
        <v>0</v>
      </c>
      <c r="E56" s="79">
        <v>0</v>
      </c>
      <c r="F56" s="79">
        <v>0</v>
      </c>
      <c r="G56" s="79">
        <v>0</v>
      </c>
      <c r="H56" s="79">
        <v>0</v>
      </c>
      <c r="I56" s="79">
        <v>0</v>
      </c>
      <c r="J56" s="79">
        <v>0</v>
      </c>
      <c r="K56" s="79">
        <v>0</v>
      </c>
      <c r="L56" s="79">
        <v>0</v>
      </c>
      <c r="M56" s="79">
        <v>0</v>
      </c>
      <c r="N56" s="79">
        <v>1</v>
      </c>
      <c r="O56" s="79">
        <v>0</v>
      </c>
      <c r="P56" s="79">
        <v>0</v>
      </c>
      <c r="Q56" s="79">
        <v>1</v>
      </c>
      <c r="R56" s="79">
        <v>0</v>
      </c>
      <c r="S56" s="79">
        <v>0</v>
      </c>
      <c r="T56" s="79">
        <v>0</v>
      </c>
      <c r="U56" s="79">
        <v>0</v>
      </c>
      <c r="V56" s="79" t="s">
        <v>300</v>
      </c>
      <c r="W56" s="79" t="s">
        <v>254</v>
      </c>
    </row>
    <row r="57" spans="1:23" ht="15.75" customHeight="1">
      <c r="A57" s="173" t="s">
        <v>255</v>
      </c>
      <c r="B57" s="174">
        <v>1</v>
      </c>
      <c r="C57" s="174">
        <v>0</v>
      </c>
      <c r="D57" s="174">
        <v>0</v>
      </c>
      <c r="E57" s="174">
        <v>0</v>
      </c>
      <c r="F57" s="174">
        <v>0</v>
      </c>
      <c r="G57" s="174">
        <v>1</v>
      </c>
      <c r="H57" s="174">
        <v>0</v>
      </c>
      <c r="I57" s="174">
        <v>0</v>
      </c>
      <c r="J57" s="174">
        <v>0</v>
      </c>
      <c r="K57" s="174">
        <v>0</v>
      </c>
      <c r="L57" s="174">
        <v>0</v>
      </c>
      <c r="M57" s="174">
        <v>0</v>
      </c>
      <c r="N57" s="174">
        <v>0</v>
      </c>
      <c r="O57" s="174">
        <v>0</v>
      </c>
      <c r="P57" s="174">
        <v>0</v>
      </c>
      <c r="Q57" s="174">
        <v>0</v>
      </c>
      <c r="R57" s="174">
        <v>0</v>
      </c>
      <c r="S57" s="174">
        <v>0</v>
      </c>
      <c r="T57" s="174">
        <v>0</v>
      </c>
      <c r="U57" s="174">
        <v>0</v>
      </c>
      <c r="V57" s="174" t="s">
        <v>300</v>
      </c>
      <c r="W57" s="174" t="s">
        <v>256</v>
      </c>
    </row>
    <row r="58" spans="1:23" ht="15.75" customHeight="1">
      <c r="A58" s="81" t="s">
        <v>257</v>
      </c>
      <c r="B58" s="79">
        <v>2</v>
      </c>
      <c r="C58" s="79">
        <v>0</v>
      </c>
      <c r="D58" s="79">
        <v>0</v>
      </c>
      <c r="E58" s="79">
        <v>0</v>
      </c>
      <c r="F58" s="79">
        <v>0</v>
      </c>
      <c r="G58" s="79">
        <v>0</v>
      </c>
      <c r="H58" s="79">
        <v>0</v>
      </c>
      <c r="I58" s="79">
        <v>0</v>
      </c>
      <c r="J58" s="79">
        <v>0</v>
      </c>
      <c r="K58" s="79">
        <v>0</v>
      </c>
      <c r="L58" s="79">
        <v>1</v>
      </c>
      <c r="M58" s="79">
        <v>0</v>
      </c>
      <c r="N58" s="79">
        <v>0</v>
      </c>
      <c r="O58" s="79">
        <v>0</v>
      </c>
      <c r="P58" s="79">
        <v>1</v>
      </c>
      <c r="Q58" s="79">
        <v>0</v>
      </c>
      <c r="R58" s="79">
        <v>0</v>
      </c>
      <c r="S58" s="79">
        <v>0</v>
      </c>
      <c r="T58" s="79">
        <v>0</v>
      </c>
      <c r="U58" s="79">
        <v>0</v>
      </c>
      <c r="V58" s="79" t="s">
        <v>300</v>
      </c>
      <c r="W58" s="79" t="s">
        <v>258</v>
      </c>
    </row>
    <row r="59" spans="1:23" ht="15.75" customHeight="1">
      <c r="A59" s="173" t="s">
        <v>259</v>
      </c>
      <c r="B59" s="174">
        <v>0</v>
      </c>
      <c r="C59" s="174">
        <v>0</v>
      </c>
      <c r="D59" s="174">
        <v>0</v>
      </c>
      <c r="E59" s="174">
        <v>0</v>
      </c>
      <c r="F59" s="174">
        <v>0</v>
      </c>
      <c r="G59" s="174">
        <v>0</v>
      </c>
      <c r="H59" s="174">
        <v>0</v>
      </c>
      <c r="I59" s="174">
        <v>0</v>
      </c>
      <c r="J59" s="174">
        <v>0</v>
      </c>
      <c r="K59" s="174">
        <v>0</v>
      </c>
      <c r="L59" s="174">
        <v>0</v>
      </c>
      <c r="M59" s="174">
        <v>0</v>
      </c>
      <c r="N59" s="174">
        <v>0</v>
      </c>
      <c r="O59" s="174">
        <v>0</v>
      </c>
      <c r="P59" s="174">
        <v>0</v>
      </c>
      <c r="Q59" s="174">
        <v>0</v>
      </c>
      <c r="R59" s="174">
        <v>0</v>
      </c>
      <c r="S59" s="174">
        <v>0</v>
      </c>
      <c r="T59" s="174">
        <v>0</v>
      </c>
      <c r="U59" s="174">
        <v>0</v>
      </c>
      <c r="V59" s="174" t="s">
        <v>288</v>
      </c>
      <c r="W59" s="174" t="s">
        <v>260</v>
      </c>
    </row>
    <row r="60" spans="1:23" ht="15.75" customHeight="1">
      <c r="A60" s="81" t="s">
        <v>261</v>
      </c>
      <c r="B60" s="79">
        <v>46</v>
      </c>
      <c r="C60" s="79">
        <v>0</v>
      </c>
      <c r="D60" s="79">
        <v>0</v>
      </c>
      <c r="E60" s="79">
        <v>0</v>
      </c>
      <c r="F60" s="79">
        <v>0</v>
      </c>
      <c r="G60" s="79">
        <v>0</v>
      </c>
      <c r="H60" s="79">
        <v>0</v>
      </c>
      <c r="I60" s="79">
        <v>0</v>
      </c>
      <c r="J60" s="79">
        <v>0</v>
      </c>
      <c r="K60" s="79">
        <v>0</v>
      </c>
      <c r="L60" s="79">
        <v>1</v>
      </c>
      <c r="M60" s="79">
        <v>6</v>
      </c>
      <c r="N60" s="79">
        <v>10</v>
      </c>
      <c r="O60" s="79">
        <v>5</v>
      </c>
      <c r="P60" s="79">
        <v>5</v>
      </c>
      <c r="Q60" s="79">
        <v>8</v>
      </c>
      <c r="R60" s="79">
        <v>7</v>
      </c>
      <c r="S60" s="79">
        <v>3</v>
      </c>
      <c r="T60" s="79">
        <v>1</v>
      </c>
      <c r="U60" s="79">
        <v>0</v>
      </c>
      <c r="V60" s="79" t="s">
        <v>320</v>
      </c>
      <c r="W60" s="79" t="s">
        <v>262</v>
      </c>
    </row>
    <row r="61" spans="1:23" ht="15" customHeight="1">
      <c r="A61" s="171" t="s">
        <v>263</v>
      </c>
      <c r="B61" s="172">
        <f>SUM(B6:B60)</f>
        <v>1589</v>
      </c>
      <c r="C61" s="172">
        <f t="shared" ref="C61:O61" si="0">SUM(C6:C60)</f>
        <v>1</v>
      </c>
      <c r="D61" s="172">
        <f t="shared" si="0"/>
        <v>4</v>
      </c>
      <c r="E61" s="172">
        <f t="shared" si="0"/>
        <v>1</v>
      </c>
      <c r="F61" s="172">
        <f t="shared" si="0"/>
        <v>6</v>
      </c>
      <c r="G61" s="172">
        <f t="shared" si="0"/>
        <v>8</v>
      </c>
      <c r="H61" s="172">
        <f t="shared" si="0"/>
        <v>9</v>
      </c>
      <c r="I61" s="172">
        <f t="shared" si="0"/>
        <v>16</v>
      </c>
      <c r="J61" s="172">
        <f t="shared" si="0"/>
        <v>33</v>
      </c>
      <c r="K61" s="172">
        <f t="shared" si="0"/>
        <v>80</v>
      </c>
      <c r="L61" s="172">
        <f t="shared" si="0"/>
        <v>162</v>
      </c>
      <c r="M61" s="172">
        <f>SUM(M6:M60)</f>
        <v>209</v>
      </c>
      <c r="N61" s="172">
        <f t="shared" si="0"/>
        <v>222</v>
      </c>
      <c r="O61" s="172">
        <f t="shared" si="0"/>
        <v>226</v>
      </c>
      <c r="P61" s="172">
        <f>SUM(P6:P60)</f>
        <v>215</v>
      </c>
      <c r="Q61" s="172">
        <f t="shared" ref="Q61" si="1">SUM(Q6:Q60)</f>
        <v>161</v>
      </c>
      <c r="R61" s="172">
        <f t="shared" ref="R61" si="2">SUM(R6:R60)</f>
        <v>122</v>
      </c>
      <c r="S61" s="172">
        <f t="shared" ref="S61" si="3">SUM(S6:S60)</f>
        <v>69</v>
      </c>
      <c r="T61" s="172">
        <f t="shared" ref="T61" si="4">SUM(T6:T60)</f>
        <v>31</v>
      </c>
      <c r="U61" s="172">
        <f t="shared" ref="U61" si="5">SUM(U6:U60)</f>
        <v>14</v>
      </c>
      <c r="V61" s="172" t="s">
        <v>306</v>
      </c>
      <c r="W61" s="172" t="s">
        <v>264</v>
      </c>
    </row>
    <row r="64" spans="1:23">
      <c r="E64" s="133"/>
    </row>
  </sheetData>
  <mergeCells count="2">
    <mergeCell ref="A2:W2"/>
    <mergeCell ref="A1:W1"/>
  </mergeCells>
  <phoneticPr fontId="0" type="noConversion"/>
  <pageMargins left="0.59055118110236227" right="0.11811023622047245" top="0.78740157480314965" bottom="0.19685039370078741" header="0.19685039370078741" footer="0.19685039370078741"/>
  <pageSetup paperSize="9" scale="85" orientation="portrait" r:id="rId1"/>
  <headerFooter alignWithMargins="0">
    <oddHeader>&amp;L&amp;"TH SarabunPSK,ธรรมดา"&amp;16หน้าที่ 8  สถิติโรคมะเร็ง ปี พ.ศ. 2555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I26"/>
  <sheetViews>
    <sheetView tabSelected="1" zoomScale="110" zoomScaleNormal="110" workbookViewId="0">
      <selection activeCell="G9" sqref="G9"/>
    </sheetView>
  </sheetViews>
  <sheetFormatPr defaultRowHeight="24"/>
  <cols>
    <col min="1" max="1" width="6.42578125" style="1" customWidth="1"/>
    <col min="2" max="2" width="23.5703125" style="1" customWidth="1"/>
    <col min="3" max="3" width="21" style="1" customWidth="1"/>
    <col min="4" max="4" width="16" style="1" customWidth="1"/>
    <col min="5" max="5" width="26.140625" style="1" customWidth="1"/>
    <col min="6" max="6" width="9.7109375" style="1" customWidth="1"/>
    <col min="7" max="7" width="9.140625" style="1"/>
    <col min="8" max="8" width="45.42578125" style="1" customWidth="1"/>
    <col min="9" max="16384" width="9.140625" style="1"/>
  </cols>
  <sheetData>
    <row r="1" spans="1:9" ht="27.75">
      <c r="A1" s="188" t="s">
        <v>50</v>
      </c>
      <c r="B1" s="188"/>
      <c r="C1" s="188"/>
      <c r="D1" s="188"/>
      <c r="E1" s="188"/>
    </row>
    <row r="2" spans="1:9" ht="9" customHeight="1">
      <c r="H2" s="2"/>
      <c r="I2" s="3"/>
    </row>
    <row r="3" spans="1:9">
      <c r="A3" s="4" t="s">
        <v>0</v>
      </c>
      <c r="B3" s="4" t="s">
        <v>1</v>
      </c>
      <c r="C3" s="4" t="s">
        <v>31</v>
      </c>
      <c r="D3" s="4" t="s">
        <v>2</v>
      </c>
      <c r="E3" s="82" t="s">
        <v>339</v>
      </c>
      <c r="H3" s="2" t="str">
        <f>B4</f>
        <v>มะเร็งเต้านม</v>
      </c>
      <c r="I3" s="16">
        <f>D4</f>
        <v>430</v>
      </c>
    </row>
    <row r="4" spans="1:9">
      <c r="A4" s="149">
        <v>1</v>
      </c>
      <c r="B4" s="150" t="s">
        <v>5</v>
      </c>
      <c r="C4" s="150" t="s">
        <v>33</v>
      </c>
      <c r="D4" s="151">
        <v>430</v>
      </c>
      <c r="E4" s="152">
        <f>D4*100/2738</f>
        <v>15.704894083272462</v>
      </c>
      <c r="H4" s="2" t="str">
        <f t="shared" ref="H4:H12" si="0">B5</f>
        <v>มะเร็งปากมดลูก</v>
      </c>
      <c r="I4" s="16">
        <f t="shared" ref="I4:I12" si="1">D5</f>
        <v>303</v>
      </c>
    </row>
    <row r="5" spans="1:9">
      <c r="A5" s="153">
        <v>2</v>
      </c>
      <c r="B5" s="154" t="s">
        <v>3</v>
      </c>
      <c r="C5" s="154" t="s">
        <v>32</v>
      </c>
      <c r="D5" s="155">
        <v>303</v>
      </c>
      <c r="E5" s="156">
        <f t="shared" ref="E5:E13" si="2">D5*100/2738</f>
        <v>11.066471877282687</v>
      </c>
      <c r="H5" s="2" t="str">
        <f t="shared" si="0"/>
        <v>มะเร็งลำไส้ใหญ่และไส้ตรง</v>
      </c>
      <c r="I5" s="16">
        <f t="shared" si="1"/>
        <v>265</v>
      </c>
    </row>
    <row r="6" spans="1:9">
      <c r="A6" s="153">
        <v>4</v>
      </c>
      <c r="B6" s="154" t="s">
        <v>364</v>
      </c>
      <c r="C6" s="154" t="s">
        <v>275</v>
      </c>
      <c r="D6" s="155">
        <v>265</v>
      </c>
      <c r="E6" s="156">
        <f t="shared" si="2"/>
        <v>9.6785975164353548</v>
      </c>
      <c r="H6" s="2" t="str">
        <f t="shared" si="0"/>
        <v>มะเร็งตับและท่อน้ำดี</v>
      </c>
      <c r="I6" s="16">
        <f t="shared" si="1"/>
        <v>251</v>
      </c>
    </row>
    <row r="7" spans="1:9">
      <c r="A7" s="153">
        <v>3</v>
      </c>
      <c r="B7" s="157" t="s">
        <v>42</v>
      </c>
      <c r="C7" s="154" t="s">
        <v>276</v>
      </c>
      <c r="D7" s="155">
        <v>251</v>
      </c>
      <c r="E7" s="156">
        <f t="shared" si="2"/>
        <v>9.1672753834915994</v>
      </c>
      <c r="H7" s="2" t="str">
        <f t="shared" si="0"/>
        <v>มะเร็งปอด</v>
      </c>
      <c r="I7" s="16">
        <f t="shared" si="1"/>
        <v>221</v>
      </c>
    </row>
    <row r="8" spans="1:9">
      <c r="A8" s="153">
        <v>5</v>
      </c>
      <c r="B8" s="154" t="s">
        <v>6</v>
      </c>
      <c r="C8" s="154" t="s">
        <v>34</v>
      </c>
      <c r="D8" s="155">
        <v>221</v>
      </c>
      <c r="E8" s="156">
        <f t="shared" si="2"/>
        <v>8.0715850986121254</v>
      </c>
      <c r="H8" s="2" t="str">
        <f t="shared" si="0"/>
        <v>มะเร็งช่องปาก</v>
      </c>
      <c r="I8" s="16">
        <f t="shared" si="1"/>
        <v>169</v>
      </c>
    </row>
    <row r="9" spans="1:9">
      <c r="A9" s="153">
        <v>6</v>
      </c>
      <c r="B9" s="154" t="s">
        <v>4</v>
      </c>
      <c r="C9" s="157" t="s">
        <v>277</v>
      </c>
      <c r="D9" s="155">
        <v>169</v>
      </c>
      <c r="E9" s="156">
        <f t="shared" si="2"/>
        <v>6.1723886048210375</v>
      </c>
      <c r="H9" s="2" t="str">
        <f t="shared" si="0"/>
        <v>มะเร็งหลังโพรงจมูก</v>
      </c>
      <c r="I9" s="16">
        <f t="shared" si="1"/>
        <v>125</v>
      </c>
    </row>
    <row r="10" spans="1:9">
      <c r="A10" s="153">
        <v>7</v>
      </c>
      <c r="B10" s="154" t="s">
        <v>7</v>
      </c>
      <c r="C10" s="154" t="s">
        <v>35</v>
      </c>
      <c r="D10" s="155">
        <v>125</v>
      </c>
      <c r="E10" s="156">
        <f t="shared" si="2"/>
        <v>4.5653761869978089</v>
      </c>
      <c r="H10" s="2" t="str">
        <f t="shared" si="0"/>
        <v>เนื้องอกสมอง</v>
      </c>
      <c r="I10" s="16">
        <f t="shared" si="1"/>
        <v>82</v>
      </c>
    </row>
    <row r="11" spans="1:9">
      <c r="A11" s="153">
        <v>8</v>
      </c>
      <c r="B11" s="154" t="s">
        <v>8</v>
      </c>
      <c r="C11" s="154" t="s">
        <v>337</v>
      </c>
      <c r="D11" s="155">
        <v>82</v>
      </c>
      <c r="E11" s="156">
        <f t="shared" si="2"/>
        <v>2.9948867786705624</v>
      </c>
      <c r="H11" s="2" t="str">
        <f t="shared" si="0"/>
        <v>มะเร็งมดลูก</v>
      </c>
      <c r="I11" s="16">
        <f t="shared" si="1"/>
        <v>70</v>
      </c>
    </row>
    <row r="12" spans="1:9">
      <c r="A12" s="153">
        <v>9</v>
      </c>
      <c r="B12" s="154" t="s">
        <v>92</v>
      </c>
      <c r="C12" s="154" t="s">
        <v>278</v>
      </c>
      <c r="D12" s="155">
        <v>70</v>
      </c>
      <c r="E12" s="156">
        <f t="shared" si="2"/>
        <v>2.556610664718773</v>
      </c>
      <c r="H12" s="2" t="str">
        <f t="shared" si="0"/>
        <v>มะเร็งกระเพาะอาหาร</v>
      </c>
      <c r="I12" s="16">
        <f t="shared" si="1"/>
        <v>64</v>
      </c>
    </row>
    <row r="13" spans="1:9">
      <c r="A13" s="158">
        <v>10</v>
      </c>
      <c r="B13" s="159" t="s">
        <v>104</v>
      </c>
      <c r="C13" s="159" t="s">
        <v>105</v>
      </c>
      <c r="D13" s="160">
        <v>64</v>
      </c>
      <c r="E13" s="161">
        <f t="shared" si="2"/>
        <v>2.3374726077428778</v>
      </c>
      <c r="H13" s="6"/>
      <c r="I13" s="5"/>
    </row>
    <row r="14" spans="1:9" ht="24" customHeight="1">
      <c r="A14" s="32"/>
      <c r="B14" s="7"/>
      <c r="C14" s="7"/>
      <c r="D14" s="32"/>
      <c r="E14" s="8"/>
      <c r="H14" s="7"/>
    </row>
    <row r="15" spans="1:9" ht="29.25" customHeight="1">
      <c r="A15" s="189" t="s">
        <v>129</v>
      </c>
      <c r="B15" s="189"/>
      <c r="C15" s="189"/>
      <c r="D15" s="189"/>
      <c r="E15" s="189"/>
      <c r="H15" s="9"/>
    </row>
    <row r="16" spans="1:9" s="7" customFormat="1">
      <c r="A16" s="10"/>
      <c r="B16" s="9"/>
      <c r="D16" s="10"/>
      <c r="E16" s="11"/>
      <c r="H16" s="83"/>
    </row>
    <row r="17" spans="1:8">
      <c r="A17" s="10"/>
      <c r="B17" s="9"/>
      <c r="C17" s="7"/>
      <c r="D17" s="10"/>
      <c r="E17" s="11"/>
      <c r="H17" s="84"/>
    </row>
    <row r="18" spans="1:8">
      <c r="A18" s="10"/>
      <c r="B18" s="9"/>
      <c r="C18" s="12"/>
      <c r="D18" s="10"/>
      <c r="E18" s="11"/>
      <c r="H18" s="84"/>
    </row>
    <row r="19" spans="1:8">
      <c r="E19" s="13"/>
      <c r="H19" s="84"/>
    </row>
    <row r="20" spans="1:8">
      <c r="E20" s="13"/>
    </row>
    <row r="21" spans="1:8">
      <c r="E21" s="13"/>
    </row>
    <row r="26" spans="1:8">
      <c r="H26" s="14"/>
    </row>
  </sheetData>
  <mergeCells count="2">
    <mergeCell ref="A1:E1"/>
    <mergeCell ref="A15:E15"/>
  </mergeCells>
  <pageMargins left="0.78740157480314965" right="0.78740157480314965" top="0.78740157480314965" bottom="0.39370078740157483" header="0.19685039370078741" footer="0.31496062992125984"/>
  <pageSetup paperSize="9" orientation="portrait" verticalDpi="0" r:id="rId1"/>
  <headerFooter>
    <oddHeader>&amp;Rโรงพยาบาลมะเร็งอุบลราชธานี (Hospital Based Cancer Regitry)  หน้าที่ 9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16</vt:i4>
      </vt:variant>
    </vt:vector>
  </HeadingPairs>
  <TitlesOfParts>
    <vt:vector size="16" baseType="lpstr">
      <vt:lpstr>ตร1</vt:lpstr>
      <vt:lpstr>รูป2ตร2,3</vt:lpstr>
      <vt:lpstr>ตร4</vt:lpstr>
      <vt:lpstr>ตร5</vt:lpstr>
      <vt:lpstr>รูป4</vt:lpstr>
      <vt:lpstr>ตร6</vt:lpstr>
      <vt:lpstr>ตร7</vt:lpstr>
      <vt:lpstr>ตร8</vt:lpstr>
      <vt:lpstr>ตร9</vt:lpstr>
      <vt:lpstr>ตร10</vt:lpstr>
      <vt:lpstr>ตร11</vt:lpstr>
      <vt:lpstr>ตร12</vt:lpstr>
      <vt:lpstr>ตร13</vt:lpstr>
      <vt:lpstr>ตร14</vt:lpstr>
      <vt:lpstr>ตร15</vt:lpstr>
      <vt:lpstr>คั่นหน้า</vt:lpstr>
    </vt:vector>
  </TitlesOfParts>
  <Company>Ubon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Fon 99</dc:creator>
  <cp:lastModifiedBy>Administrator</cp:lastModifiedBy>
  <cp:lastPrinted>2014-02-03T06:47:33Z</cp:lastPrinted>
  <dcterms:created xsi:type="dcterms:W3CDTF">1999-07-23T03:20:35Z</dcterms:created>
  <dcterms:modified xsi:type="dcterms:W3CDTF">2014-03-10T09:33:05Z</dcterms:modified>
</cp:coreProperties>
</file>